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<sst xmlns="http://schemas.openxmlformats.org/spreadsheetml/2006/main" count="310" uniqueCount="119">
  <si>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</si>
  <si>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</si>
  <si>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</si>
  <si>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</si>
  <si>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</si>
  <si>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</si>
  <si>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</si>
  <si>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</si>
  <si>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</si>
  <si>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</si>
  <si>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</si>
  <si>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</si>
  <si>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</si>
  <si>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</si>
  <si>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Циолковского</t>
  </si>
  <si>
    <t>30\3</t>
  </si>
  <si>
    <t>01.06.2015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</si>
  <si>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</si>
  <si>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</si>
  <si>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</si>
  <si>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</si>
  <si>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</si>
  <si>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</si>
  <si>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</si>
  <si>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</si>
  <si>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</si>
  <si>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</si>
  <si>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</si>
  <si>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</si>
  <si>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</si>
  <si>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</si>
  <si>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</si>
  <si>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</si>
  <si>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</si>
  <si>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</si>
  <si>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</si>
  <si>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</si>
  <si>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ХВ снабжение (СОИД)</t>
  </si>
  <si>
    <t>Эл.снабжение (СОИД)</t>
  </si>
  <si>
    <t>Тепловая энергия  ГВС (СОИД)</t>
  </si>
  <si>
    <t>Теплоноситель ( 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</si>
  <si>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</si>
  <si>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</si>
  <si>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</si>
  <si>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</si>
  <si>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</si>
  <si>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ОБЖ</t>
  </si>
  <si>
    <t>Февраль 2017 г</t>
  </si>
  <si>
    <t>Вид работ</t>
  </si>
  <si>
    <t>Место проведения работ</t>
  </si>
  <si>
    <t>Сумма</t>
  </si>
  <si>
    <t>ремонт этажного э/щита</t>
  </si>
  <si>
    <t>Циолковского, 30/3</t>
  </si>
  <si>
    <t>Под 1-5 эт 3,4</t>
  </si>
  <si>
    <t>ИТОГО</t>
  </si>
  <si>
    <t>Март 2017</t>
  </si>
  <si>
    <t>ремонт мягкой кровли</t>
  </si>
  <si>
    <t>кв.43,44,45</t>
  </si>
  <si>
    <t>Апрель 2017</t>
  </si>
  <si>
    <t>4-й подъезд</t>
  </si>
  <si>
    <t>Май 2017</t>
  </si>
  <si>
    <t>смена трубопровода ф 20,32 мм</t>
  </si>
  <si>
    <t>кв.50 ГВС п/п</t>
  </si>
  <si>
    <t>кв.50 ХВС п/п</t>
  </si>
  <si>
    <t>Июнь 2017 г</t>
  </si>
  <si>
    <t>смена трубопровода ЦО</t>
  </si>
  <si>
    <t>кв. 51,76</t>
  </si>
  <si>
    <t>Июль 2017 г</t>
  </si>
  <si>
    <t>устройство заземления на ВРУ</t>
  </si>
  <si>
    <t>ремонт подъездного электроосвещения (установка светильников)</t>
  </si>
  <si>
    <t>Подъезд № 1 (3-й этаж), № 5 (3,5-*й этаж), № 5 (4-й этаж), № 3,2-й подъезд )5,4-й этаж)</t>
  </si>
  <si>
    <t>смена трубопровода ф 20 мм (ХВС вывод поливочного крана)</t>
  </si>
  <si>
    <t xml:space="preserve">3-й подъезд </t>
  </si>
  <si>
    <t>Октябрь 2017 г</t>
  </si>
  <si>
    <t>смена трубопровода ф 20 мм</t>
  </si>
  <si>
    <t>1,3,4,5 подъезд, ХВС п/п</t>
  </si>
  <si>
    <t>Декабрь 2017 г</t>
  </si>
  <si>
    <t>ремонт мягкой кровли отдельными местами в жилом доме</t>
  </si>
  <si>
    <t>кв. 60,74,73,44</t>
  </si>
  <si>
    <t>ВСЕГО</t>
  </si>
  <si>
    <t>Январь 2017 г.</t>
  </si>
  <si>
    <t>Т/о общедомовых приборов учета электроэнергии</t>
  </si>
  <si>
    <t>обход и осмотр подвала и инженерных коммуникаций</t>
  </si>
  <si>
    <t>установка замка на этажный щит</t>
  </si>
  <si>
    <t>Под 3 эт 1</t>
  </si>
  <si>
    <t>ремонт надподъездного освещения</t>
  </si>
  <si>
    <t>Под 5</t>
  </si>
  <si>
    <t>осмотр э/счетчика и установка антимагнитной пломбы</t>
  </si>
  <si>
    <t>спил и обрезка ветвей деревьев</t>
  </si>
  <si>
    <t>ремонт эл. Освещения в подъезде (смена ламп)</t>
  </si>
  <si>
    <t>слив воды из системы</t>
  </si>
  <si>
    <t>закрытие отопительного периода</t>
  </si>
  <si>
    <t>благоустройство придомовой территории (окраска деревьев и бордюров)</t>
  </si>
  <si>
    <t>гидравлические испытания внутридомовой системы ЦО</t>
  </si>
  <si>
    <t>переодический осмотр вентиляционных каналов</t>
  </si>
  <si>
    <t>Кв 2,6,7,9,11,15,16,19,20,33,38,39,40,41,49,50,55,59,63,64,66,69,70,73</t>
  </si>
  <si>
    <t>ППР ВРУ</t>
  </si>
  <si>
    <t>дезинсекция подвальных помещений</t>
  </si>
  <si>
    <t>Август 2017 г</t>
  </si>
  <si>
    <t>ремонт э/освещения над подъездом и в подъезде жилого дома</t>
  </si>
  <si>
    <t>2-й подъезд 5-й этаж</t>
  </si>
  <si>
    <t>Сентябрь 2017 г</t>
  </si>
  <si>
    <t>очистка внутреннего ливнестока от мусора</t>
  </si>
  <si>
    <t>Планово-предупредительный ремонт ЩЭ и ВРУ</t>
  </si>
  <si>
    <t>ремонт электроосвещения над подъездом и в подъезде</t>
  </si>
  <si>
    <t>5-й этаж 1-й этаж 2-й подъезд</t>
  </si>
  <si>
    <t>ремонт электроосвещения (ЩЭ)</t>
  </si>
  <si>
    <t>кв. 18</t>
  </si>
  <si>
    <t>промывка системы ЦО</t>
  </si>
  <si>
    <t>ликвидация воздушных пробок в стояках</t>
  </si>
  <si>
    <t>кв. 34,38,41,44,47,65,68,71,74,66,69,72,75,78</t>
  </si>
  <si>
    <t>осмотр вентиляционных каналов</t>
  </si>
  <si>
    <t>кв. 23,32,42,46,53,57,60,67</t>
  </si>
  <si>
    <t>Ноябрь 2017 г</t>
  </si>
  <si>
    <t>смена трубопровода ф 25 мм</t>
  </si>
  <si>
    <t>кв. 33, ЦО п/п</t>
  </si>
  <si>
    <t>ликвидация воздушных пробок в стояках, устранение непрогрева системы ЦО</t>
  </si>
  <si>
    <t>кв. 33,36,39,42,45</t>
  </si>
  <si>
    <t>кв. 17,21,24,27,30,10,13,7,4,1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</si>
</sst>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7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justify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845">
          <cell r="E2845">
            <v>20794.52</v>
          </cell>
          <cell r="F2845">
            <v>-55527.48</v>
          </cell>
          <cell r="G2845">
            <v>161861.84</v>
          </cell>
          <cell r="H2845">
            <v>174311.15</v>
          </cell>
          <cell r="I2845">
            <v>184209.53</v>
          </cell>
          <cell r="J2845">
            <v>-65425.860000000015</v>
          </cell>
          <cell r="K2845">
            <v>8345.209999999992</v>
          </cell>
        </row>
        <row r="2846"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</row>
        <row r="2847">
          <cell r="E2847">
            <v>14372.77</v>
          </cell>
          <cell r="F2847">
            <v>-87312.16</v>
          </cell>
          <cell r="G2847">
            <v>90115.68</v>
          </cell>
          <cell r="H2847">
            <v>87178.53</v>
          </cell>
          <cell r="I2847">
            <v>0</v>
          </cell>
          <cell r="J2847">
            <v>-133.63000000000466</v>
          </cell>
          <cell r="K2847">
            <v>17309.92</v>
          </cell>
        </row>
        <row r="2848"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</row>
        <row r="2849"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</row>
        <row r="2850">
          <cell r="E2850">
            <v>0</v>
          </cell>
          <cell r="F2850">
            <v>3800</v>
          </cell>
          <cell r="G2850">
            <v>0</v>
          </cell>
          <cell r="H2850">
            <v>0</v>
          </cell>
          <cell r="I2850">
            <v>0</v>
          </cell>
          <cell r="J2850">
            <v>3800</v>
          </cell>
          <cell r="K2850">
            <v>0</v>
          </cell>
        </row>
        <row r="2852">
          <cell r="E2852">
            <v>4971.64</v>
          </cell>
          <cell r="F2852">
            <v>-137612.47</v>
          </cell>
          <cell r="G2852">
            <v>1847.8700000000001</v>
          </cell>
          <cell r="H2852">
            <v>1858.58</v>
          </cell>
          <cell r="I2852">
            <v>68605.73999999999</v>
          </cell>
          <cell r="J2852">
            <v>-204359.63</v>
          </cell>
          <cell r="K2852">
            <v>4960.93</v>
          </cell>
        </row>
        <row r="2853">
          <cell r="E2853">
            <v>7535.27</v>
          </cell>
          <cell r="F2853">
            <v>-7535.27</v>
          </cell>
          <cell r="G2853">
            <v>81523.67</v>
          </cell>
          <cell r="H2853">
            <v>81996.08</v>
          </cell>
          <cell r="I2853">
            <v>81523.67</v>
          </cell>
          <cell r="J2853">
            <v>-7062.860000000001</v>
          </cell>
          <cell r="K2853">
            <v>7062.860000000001</v>
          </cell>
        </row>
        <row r="2854">
          <cell r="E2854">
            <v>2813.25</v>
          </cell>
          <cell r="F2854">
            <v>31126.93</v>
          </cell>
          <cell r="G2854">
            <v>30435.480000000007</v>
          </cell>
          <cell r="H2854">
            <v>30611.89</v>
          </cell>
          <cell r="I2854">
            <v>7010</v>
          </cell>
          <cell r="J2854">
            <v>54728.82</v>
          </cell>
          <cell r="K2854">
            <v>2636.840000000011</v>
          </cell>
        </row>
        <row r="2855">
          <cell r="E2855">
            <v>36.78</v>
          </cell>
          <cell r="F2855">
            <v>58.76</v>
          </cell>
          <cell r="G2855">
            <v>2173.9800000000005</v>
          </cell>
          <cell r="H2855">
            <v>2186.56</v>
          </cell>
          <cell r="I2855">
            <v>2081.4</v>
          </cell>
          <cell r="J2855">
            <v>163.92000000000007</v>
          </cell>
          <cell r="K2855">
            <v>24.200000000000728</v>
          </cell>
        </row>
        <row r="2856">
          <cell r="E2856">
            <v>512.37</v>
          </cell>
          <cell r="F2856">
            <v>-14733.64</v>
          </cell>
          <cell r="G2856">
            <v>5543.630000000002</v>
          </cell>
          <cell r="H2856">
            <v>5575.7300000000005</v>
          </cell>
          <cell r="I2856">
            <v>5520.96</v>
          </cell>
          <cell r="J2856">
            <v>-14678.869999999999</v>
          </cell>
          <cell r="K2856">
            <v>480.27000000000135</v>
          </cell>
        </row>
        <row r="2857">
          <cell r="E2857">
            <v>15.13</v>
          </cell>
          <cell r="F2857">
            <v>220.81</v>
          </cell>
          <cell r="G2857">
            <v>163.08</v>
          </cell>
          <cell r="H2857">
            <v>163.99</v>
          </cell>
          <cell r="I2857">
            <v>0</v>
          </cell>
          <cell r="J2857">
            <v>384.8</v>
          </cell>
          <cell r="K2857">
            <v>14.219999999999999</v>
          </cell>
        </row>
        <row r="2858">
          <cell r="E2858">
            <v>3667.35</v>
          </cell>
          <cell r="F2858">
            <v>-3667.35</v>
          </cell>
          <cell r="G2858">
            <v>39674.87999999998</v>
          </cell>
          <cell r="H2858">
            <v>39904.75</v>
          </cell>
          <cell r="I2858">
            <v>39674.87999999998</v>
          </cell>
          <cell r="J2858">
            <v>-3437.4799999999814</v>
          </cell>
          <cell r="K2858">
            <v>3437.4799999999814</v>
          </cell>
        </row>
        <row r="2859">
          <cell r="E2859">
            <v>2662.75</v>
          </cell>
          <cell r="F2859">
            <v>-60460.46</v>
          </cell>
          <cell r="G2859">
            <v>28804.98</v>
          </cell>
          <cell r="H2859">
            <v>28971.95</v>
          </cell>
          <cell r="I2859">
            <v>72124.8783</v>
          </cell>
          <cell r="J2859">
            <v>-103613.38829999999</v>
          </cell>
          <cell r="K2859">
            <v>2495.779999999999</v>
          </cell>
        </row>
        <row r="2860">
          <cell r="E2860">
            <v>457.18</v>
          </cell>
          <cell r="F2860">
            <v>-11176.42</v>
          </cell>
          <cell r="G2860">
            <v>4945.6900000000005</v>
          </cell>
          <cell r="H2860">
            <v>4974.410000000001</v>
          </cell>
          <cell r="I2860">
            <v>14877.22</v>
          </cell>
          <cell r="J2860">
            <v>-21079.23</v>
          </cell>
          <cell r="K2860">
            <v>428.46000000000004</v>
          </cell>
        </row>
        <row r="2862">
          <cell r="E2862">
            <v>7225.29</v>
          </cell>
          <cell r="F2862">
            <v>-7225.29</v>
          </cell>
          <cell r="G2862">
            <v>62006.39999999999</v>
          </cell>
          <cell r="H2862">
            <v>62389.37000000001</v>
          </cell>
          <cell r="I2862">
            <v>62006.39999999999</v>
          </cell>
          <cell r="J2862">
            <v>-6842.319999999978</v>
          </cell>
          <cell r="K2862">
            <v>6842.319999999978</v>
          </cell>
        </row>
        <row r="2863">
          <cell r="E2863">
            <v>35378.49</v>
          </cell>
          <cell r="F2863">
            <v>-35378.49</v>
          </cell>
          <cell r="G2863">
            <v>436468.76999999996</v>
          </cell>
          <cell r="H2863">
            <v>408121.3</v>
          </cell>
          <cell r="I2863">
            <v>436468.76999999996</v>
          </cell>
          <cell r="J2863">
            <v>-63725.95999999996</v>
          </cell>
          <cell r="K2863">
            <v>63725.95999999996</v>
          </cell>
        </row>
        <row r="2864">
          <cell r="E2864">
            <v>145851.16</v>
          </cell>
          <cell r="F2864">
            <v>-145851.16</v>
          </cell>
          <cell r="G2864">
            <v>846734.77</v>
          </cell>
          <cell r="H2864">
            <v>848656.62</v>
          </cell>
          <cell r="I2864">
            <v>846734.77</v>
          </cell>
          <cell r="J2864">
            <v>-143929.31000000006</v>
          </cell>
          <cell r="K2864">
            <v>143929.31000000006</v>
          </cell>
        </row>
        <row r="2865">
          <cell r="E2865">
            <v>0</v>
          </cell>
          <cell r="F2865">
            <v>0</v>
          </cell>
          <cell r="G2865">
            <v>10562.94</v>
          </cell>
          <cell r="H2865">
            <v>9729.949999999999</v>
          </cell>
          <cell r="I2865">
            <v>10562.94</v>
          </cell>
          <cell r="J2865">
            <v>-832.9900000000016</v>
          </cell>
          <cell r="K2865">
            <v>832.9900000000016</v>
          </cell>
        </row>
        <row r="2866">
          <cell r="E2866">
            <v>0</v>
          </cell>
          <cell r="F2866">
            <v>0</v>
          </cell>
          <cell r="G2866">
            <v>40278.58</v>
          </cell>
          <cell r="H2866">
            <v>37247.17999999999</v>
          </cell>
          <cell r="I2866">
            <v>40278.58</v>
          </cell>
          <cell r="J2866">
            <v>-3031.4000000000087</v>
          </cell>
          <cell r="K2866">
            <v>3031.4000000000087</v>
          </cell>
        </row>
        <row r="2867">
          <cell r="E2867">
            <v>0</v>
          </cell>
          <cell r="F2867">
            <v>0</v>
          </cell>
          <cell r="G2867">
            <v>17008.579999999998</v>
          </cell>
          <cell r="H2867">
            <v>14053.199999999999</v>
          </cell>
          <cell r="I2867">
            <v>17008.579999999998</v>
          </cell>
          <cell r="J2867">
            <v>-2955.379999999999</v>
          </cell>
          <cell r="K2867">
            <v>2955.379999999999</v>
          </cell>
        </row>
        <row r="2868">
          <cell r="E2868">
            <v>0</v>
          </cell>
          <cell r="F2868">
            <v>0</v>
          </cell>
          <cell r="G2868">
            <v>6103.940000000001</v>
          </cell>
          <cell r="H2868">
            <v>5045.47</v>
          </cell>
          <cell r="I2868">
            <v>6103.940000000001</v>
          </cell>
          <cell r="J2868">
            <v>-1058.4700000000012</v>
          </cell>
          <cell r="K2868">
            <v>1058.4700000000012</v>
          </cell>
        </row>
        <row r="2869">
          <cell r="E2869">
            <v>3700.34</v>
          </cell>
          <cell r="F2869">
            <v>-3700.34</v>
          </cell>
          <cell r="G2869">
            <v>30760.68</v>
          </cell>
          <cell r="H2869">
            <v>31122.260000000006</v>
          </cell>
          <cell r="I2869">
            <v>30760.68</v>
          </cell>
          <cell r="J2869">
            <v>-3338.7599999999948</v>
          </cell>
          <cell r="K2869">
            <v>3338.7599999999984</v>
          </cell>
        </row>
        <row r="2870">
          <cell r="E2870">
            <v>419.24</v>
          </cell>
          <cell r="F2870">
            <v>-419.24</v>
          </cell>
          <cell r="G2870">
            <v>4546.919999999999</v>
          </cell>
          <cell r="H2870">
            <v>4494.97</v>
          </cell>
          <cell r="I2870">
            <v>4546.919999999999</v>
          </cell>
          <cell r="J2870">
            <v>-471.1899999999987</v>
          </cell>
          <cell r="K2870">
            <v>471.1899999999987</v>
          </cell>
        </row>
        <row r="2871">
          <cell r="E2871">
            <v>8582.38</v>
          </cell>
          <cell r="F2871">
            <v>-8582.38</v>
          </cell>
          <cell r="G2871">
            <v>74407.68000000001</v>
          </cell>
          <cell r="H2871">
            <v>74791.76999999999</v>
          </cell>
          <cell r="I2871">
            <v>74407.68000000001</v>
          </cell>
          <cell r="J2871">
            <v>-8198.290000000023</v>
          </cell>
          <cell r="K2871">
            <v>8198.290000000023</v>
          </cell>
        </row>
        <row r="2872">
          <cell r="E2872">
            <v>9120.7</v>
          </cell>
          <cell r="F2872">
            <v>-9120.7</v>
          </cell>
          <cell r="G2872">
            <v>78541.44</v>
          </cell>
          <cell r="H2872">
            <v>78989.68000000001</v>
          </cell>
          <cell r="I2872">
            <v>78541.44</v>
          </cell>
          <cell r="J2872">
            <v>-8672.459999999992</v>
          </cell>
          <cell r="K2872">
            <v>8672.459999999992</v>
          </cell>
        </row>
        <row r="2873">
          <cell r="E2873">
            <v>10224.44</v>
          </cell>
          <cell r="F2873">
            <v>-10224.44</v>
          </cell>
          <cell r="G2873">
            <v>88462.68000000001</v>
          </cell>
          <cell r="H2873">
            <v>88930.56000000001</v>
          </cell>
          <cell r="I2873">
            <v>88462.68000000001</v>
          </cell>
          <cell r="J2873">
            <v>-9756.559999999998</v>
          </cell>
          <cell r="K2873">
            <v>9756.559999999998</v>
          </cell>
        </row>
        <row r="2874">
          <cell r="E2874">
            <v>0</v>
          </cell>
          <cell r="F2874">
            <v>0</v>
          </cell>
          <cell r="G2874">
            <v>0</v>
          </cell>
          <cell r="H2874">
            <v>14</v>
          </cell>
          <cell r="I2874">
            <v>0</v>
          </cell>
          <cell r="J2874">
            <v>14</v>
          </cell>
          <cell r="K287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0" zoomScaleNormal="80" workbookViewId="0" topLeftCell="A1">
      <selection activeCell="F48" sqref="F48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22.00390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2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свод'!E2845</f>
        <v>20794.52</v>
      </c>
      <c r="F6" s="4">
        <f>'[1]Лицевые счета домов свод'!F2845</f>
        <v>-55527.48</v>
      </c>
      <c r="G6" s="4">
        <f>'[1]Лицевые счета домов свод'!G2845</f>
        <v>161861.84</v>
      </c>
      <c r="H6" s="4">
        <f>'[1]Лицевые счета домов свод'!H2845</f>
        <v>174311.15</v>
      </c>
      <c r="I6" s="4">
        <f>'[1]Лицевые счета домов свод'!I2845</f>
        <v>184209.53</v>
      </c>
      <c r="J6" s="4">
        <f>'[1]Лицевые счета домов свод'!J2845</f>
        <v>-65425.860000000015</v>
      </c>
      <c r="K6" s="4">
        <f>'[1]Лицевые счета домов свод'!K2845</f>
        <v>8345.209999999992</v>
      </c>
      <c r="L6" s="4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свод'!E2846</f>
        <v>0</v>
      </c>
      <c r="F7" s="4">
        <f>'[1]Лицевые счета домов свод'!F2846</f>
        <v>0</v>
      </c>
      <c r="G7" s="4">
        <f>'[1]Лицевые счета домов свод'!G2846</f>
        <v>0</v>
      </c>
      <c r="H7" s="4">
        <f>'[1]Лицевые счета домов свод'!H2846</f>
        <v>0</v>
      </c>
      <c r="I7" s="4">
        <f>'[1]Лицевые счета домов свод'!I2846</f>
        <v>0</v>
      </c>
      <c r="J7" s="4">
        <f>'[1]Лицевые счета домов свод'!J2846</f>
        <v>0</v>
      </c>
      <c r="K7" s="4">
        <f>'[1]Лицевые счета домов свод'!K2846</f>
        <v>0</v>
      </c>
      <c r="L7" s="4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свод'!E2847</f>
        <v>14372.77</v>
      </c>
      <c r="F8" s="4">
        <f>'[1]Лицевые счета домов свод'!F2847</f>
        <v>-87312.16</v>
      </c>
      <c r="G8" s="4">
        <f>'[1]Лицевые счета домов свод'!G2847</f>
        <v>90115.68</v>
      </c>
      <c r="H8" s="4">
        <f>'[1]Лицевые счета домов свод'!H2847</f>
        <v>87178.53</v>
      </c>
      <c r="I8" s="4">
        <f>'[1]Лицевые счета домов свод'!I2847</f>
        <v>0</v>
      </c>
      <c r="J8" s="4">
        <f>'[1]Лицевые счета домов свод'!J2847</f>
        <v>-133.63000000000466</v>
      </c>
      <c r="K8" s="4">
        <f>'[1]Лицевые счета домов свод'!K2847</f>
        <v>17309.92</v>
      </c>
      <c r="L8" s="4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свод'!E2848</f>
        <v>0</v>
      </c>
      <c r="F9" s="4">
        <f>'[1]Лицевые счета домов свод'!F2848</f>
        <v>0</v>
      </c>
      <c r="G9" s="4">
        <f>'[1]Лицевые счета домов свод'!G2848</f>
        <v>0</v>
      </c>
      <c r="H9" s="4">
        <f>'[1]Лицевые счета домов свод'!H2848</f>
        <v>0</v>
      </c>
      <c r="I9" s="4">
        <f>'[1]Лицевые счета домов свод'!I2848</f>
        <v>0</v>
      </c>
      <c r="J9" s="4">
        <f>'[1]Лицевые счета домов свод'!J2848</f>
        <v>0</v>
      </c>
      <c r="K9" s="4">
        <f>'[1]Лицевые счета домов свод'!K2848</f>
        <v>0</v>
      </c>
      <c r="L9" s="4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свод'!E2849</f>
        <v>0</v>
      </c>
      <c r="F10" s="4">
        <f>'[1]Лицевые счета домов свод'!F2849</f>
        <v>0</v>
      </c>
      <c r="G10" s="4">
        <f>'[1]Лицевые счета домов свод'!G2849</f>
        <v>0</v>
      </c>
      <c r="H10" s="4">
        <f>'[1]Лицевые счета домов свод'!H2849</f>
        <v>0</v>
      </c>
      <c r="I10" s="4">
        <f>'[1]Лицевые счета домов свод'!I2849</f>
        <v>0</v>
      </c>
      <c r="J10" s="4">
        <f>'[1]Лицевые счета домов свод'!J2849</f>
        <v>0</v>
      </c>
      <c r="K10" s="4">
        <f>'[1]Лицевые счета домов свод'!K2849</f>
        <v>0</v>
      </c>
      <c r="L10" s="4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свод'!E2850</f>
        <v>0</v>
      </c>
      <c r="F11" s="4">
        <f>'[1]Лицевые счета домов свод'!F2850</f>
        <v>3800</v>
      </c>
      <c r="G11" s="4">
        <f>'[1]Лицевые счета домов свод'!G2850</f>
        <v>0</v>
      </c>
      <c r="H11" s="4">
        <f>'[1]Лицевые счета домов свод'!H2850</f>
        <v>0</v>
      </c>
      <c r="I11" s="4">
        <f>'[1]Лицевые счета домов свод'!I2850</f>
        <v>0</v>
      </c>
      <c r="J11" s="4">
        <f>'[1]Лицевые счета домов свод'!J2850</f>
        <v>3800</v>
      </c>
      <c r="K11" s="4">
        <f>'[1]Лицевые счета домов свод'!K2850</f>
        <v>0</v>
      </c>
      <c r="L11" s="4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35167.29</v>
      </c>
      <c r="F12" s="4">
        <f>SUM(F6:F11)</f>
        <v>-139039.64</v>
      </c>
      <c r="G12" s="4">
        <f>SUM(G6:G11)</f>
        <v>251977.52</v>
      </c>
      <c r="H12" s="4">
        <f>SUM(H6:H11)</f>
        <v>261489.68</v>
      </c>
      <c r="I12" s="4">
        <f>SUM(I6:I11)</f>
        <v>184209.53</v>
      </c>
      <c r="J12" s="4">
        <f>SUM(J6:J11)</f>
        <v>-61759.49000000002</v>
      </c>
      <c r="K12" s="8">
        <f>SUM(K6:K11)</f>
        <v>25655.12999999999</v>
      </c>
      <c r="L12" s="3"/>
    </row>
    <row r="13" spans="1:12" s="2" customFormat="1" ht="14.25" customHeight="1" hidden="1">
      <c r="A13" s="3"/>
      <c r="B13" s="3"/>
      <c r="C13" s="3"/>
      <c r="D13" s="9" t="s">
        <v>24</v>
      </c>
      <c r="E13" s="4">
        <f>'[1]Лицевые счета домов свод'!E2852</f>
        <v>4971.64</v>
      </c>
      <c r="F13" s="4">
        <f>'[1]Лицевые счета домов свод'!F2852</f>
        <v>-137612.47</v>
      </c>
      <c r="G13" s="4">
        <f>'[1]Лицевые счета домов свод'!G2852</f>
        <v>1847.8700000000001</v>
      </c>
      <c r="H13" s="4">
        <f>'[1]Лицевые счета домов свод'!H2852</f>
        <v>1858.58</v>
      </c>
      <c r="I13" s="4">
        <f>'[1]Лицевые счета домов свод'!I2852</f>
        <v>68605.73999999999</v>
      </c>
      <c r="J13" s="4">
        <f>'[1]Лицевые счета домов свод'!J2852</f>
        <v>-204359.63</v>
      </c>
      <c r="K13" s="4">
        <f>'[1]Лицевые счета домов свод'!K2852</f>
        <v>4960.93</v>
      </c>
      <c r="L13" s="4"/>
    </row>
    <row r="14" spans="1:12" s="2" customFormat="1" ht="34.5" customHeight="1" hidden="1">
      <c r="A14" s="3"/>
      <c r="B14" s="3"/>
      <c r="C14" s="3"/>
      <c r="D14" s="9" t="s">
        <v>25</v>
      </c>
      <c r="E14" s="4">
        <f>'[1]Лицевые счета домов свод'!E2853</f>
        <v>7535.27</v>
      </c>
      <c r="F14" s="4">
        <f>'[1]Лицевые счета домов свод'!F2853</f>
        <v>-7535.27</v>
      </c>
      <c r="G14" s="4">
        <f>'[1]Лицевые счета домов свод'!G2853</f>
        <v>81523.67</v>
      </c>
      <c r="H14" s="4">
        <f>'[1]Лицевые счета домов свод'!H2853</f>
        <v>81996.08</v>
      </c>
      <c r="I14" s="4">
        <f>'[1]Лицевые счета домов свод'!I2853</f>
        <v>81523.67</v>
      </c>
      <c r="J14" s="4">
        <f>'[1]Лицевые счета домов свод'!J2853</f>
        <v>-7062.860000000001</v>
      </c>
      <c r="K14" s="4">
        <f>'[1]Лицевые счета домов свод'!K2853</f>
        <v>7062.860000000001</v>
      </c>
      <c r="L14" s="4"/>
    </row>
    <row r="15" spans="1:12" s="2" customFormat="1" ht="28.5" customHeight="1" hidden="1">
      <c r="A15" s="3"/>
      <c r="B15" s="3"/>
      <c r="C15" s="3"/>
      <c r="D15" s="9" t="s">
        <v>26</v>
      </c>
      <c r="E15" s="4">
        <f>'[1]Лицевые счета домов свод'!E2854</f>
        <v>2813.25</v>
      </c>
      <c r="F15" s="4">
        <f>'[1]Лицевые счета домов свод'!F2854</f>
        <v>31126.93</v>
      </c>
      <c r="G15" s="4">
        <f>'[1]Лицевые счета домов свод'!G2854</f>
        <v>30435.480000000007</v>
      </c>
      <c r="H15" s="4">
        <f>'[1]Лицевые счета домов свод'!H2854</f>
        <v>30611.89</v>
      </c>
      <c r="I15" s="4">
        <f>'[1]Лицевые счета домов свод'!I2854</f>
        <v>7010</v>
      </c>
      <c r="J15" s="4">
        <f>'[1]Лицевые счета домов свод'!J2854</f>
        <v>54728.82</v>
      </c>
      <c r="K15" s="4">
        <f>'[1]Лицевые счета домов свод'!K2854</f>
        <v>2636.840000000011</v>
      </c>
      <c r="L15" s="4"/>
    </row>
    <row r="16" spans="1:12" s="2" customFormat="1" ht="28.5" customHeight="1" hidden="1">
      <c r="A16" s="3"/>
      <c r="B16" s="3"/>
      <c r="C16" s="3"/>
      <c r="D16" s="9" t="s">
        <v>27</v>
      </c>
      <c r="E16" s="4">
        <f>'[1]Лицевые счета домов свод'!E2855</f>
        <v>36.78</v>
      </c>
      <c r="F16" s="4">
        <f>'[1]Лицевые счета домов свод'!F2855</f>
        <v>58.76</v>
      </c>
      <c r="G16" s="4">
        <f>'[1]Лицевые счета домов свод'!G2855</f>
        <v>2173.9800000000005</v>
      </c>
      <c r="H16" s="4">
        <f>'[1]Лицевые счета домов свод'!H2855</f>
        <v>2186.56</v>
      </c>
      <c r="I16" s="4">
        <f>'[1]Лицевые счета домов свод'!I2855</f>
        <v>2081.4</v>
      </c>
      <c r="J16" s="4">
        <f>'[1]Лицевые счета домов свод'!J2855</f>
        <v>163.92000000000007</v>
      </c>
      <c r="K16" s="4">
        <f>'[1]Лицевые счета домов свод'!K2855</f>
        <v>24.200000000000728</v>
      </c>
      <c r="L16" s="4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свод'!E2856</f>
        <v>512.37</v>
      </c>
      <c r="F17" s="4">
        <f>'[1]Лицевые счета домов свод'!F2856</f>
        <v>-14733.64</v>
      </c>
      <c r="G17" s="4">
        <f>'[1]Лицевые счета домов свод'!G2856</f>
        <v>5543.630000000002</v>
      </c>
      <c r="H17" s="4">
        <f>'[1]Лицевые счета домов свод'!H2856</f>
        <v>5575.7300000000005</v>
      </c>
      <c r="I17" s="4">
        <f>'[1]Лицевые счета домов свод'!I2856</f>
        <v>5520.96</v>
      </c>
      <c r="J17" s="4">
        <f>'[1]Лицевые счета домов свод'!J2856</f>
        <v>-14678.869999999999</v>
      </c>
      <c r="K17" s="4">
        <f>'[1]Лицевые счета домов свод'!K2856</f>
        <v>480.27000000000135</v>
      </c>
      <c r="L17" s="4"/>
    </row>
    <row r="18" spans="1:12" s="2" customFormat="1" ht="31.5" customHeight="1" hidden="1">
      <c r="A18" s="3"/>
      <c r="B18" s="3"/>
      <c r="C18" s="3"/>
      <c r="D18" s="9" t="s">
        <v>29</v>
      </c>
      <c r="E18" s="4">
        <f>'[1]Лицевые счета домов свод'!E2857</f>
        <v>15.13</v>
      </c>
      <c r="F18" s="4">
        <f>'[1]Лицевые счета домов свод'!F2857</f>
        <v>220.81</v>
      </c>
      <c r="G18" s="4">
        <f>'[1]Лицевые счета домов свод'!G2857</f>
        <v>163.08</v>
      </c>
      <c r="H18" s="4">
        <f>'[1]Лицевые счета домов свод'!H2857</f>
        <v>163.99</v>
      </c>
      <c r="I18" s="4">
        <f>'[1]Лицевые счета домов свод'!I2857</f>
        <v>0</v>
      </c>
      <c r="J18" s="4">
        <f>'[1]Лицевые счета домов свод'!J2857</f>
        <v>384.8</v>
      </c>
      <c r="K18" s="4">
        <f>'[1]Лицевые счета домов свод'!K2857</f>
        <v>14.219999999999999</v>
      </c>
      <c r="L18" s="4"/>
    </row>
    <row r="19" spans="1:12" s="2" customFormat="1" ht="43.5" customHeight="1" hidden="1">
      <c r="A19" s="3"/>
      <c r="B19" s="3"/>
      <c r="C19" s="3"/>
      <c r="D19" s="9" t="s">
        <v>30</v>
      </c>
      <c r="E19" s="4">
        <f>'[1]Лицевые счета домов свод'!E2858</f>
        <v>3667.35</v>
      </c>
      <c r="F19" s="4">
        <f>'[1]Лицевые счета домов свод'!F2858</f>
        <v>-3667.35</v>
      </c>
      <c r="G19" s="4">
        <f>'[1]Лицевые счета домов свод'!G2858</f>
        <v>39674.87999999998</v>
      </c>
      <c r="H19" s="4">
        <f>'[1]Лицевые счета домов свод'!H2858</f>
        <v>39904.75</v>
      </c>
      <c r="I19" s="4">
        <f>'[1]Лицевые счета домов свод'!I2858</f>
        <v>39674.87999999998</v>
      </c>
      <c r="J19" s="4">
        <f>'[1]Лицевые счета домов свод'!J2858</f>
        <v>-3437.4799999999814</v>
      </c>
      <c r="K19" s="4">
        <f>'[1]Лицевые счета домов свод'!K2858</f>
        <v>3437.4799999999814</v>
      </c>
      <c r="L19" s="4"/>
    </row>
    <row r="20" spans="1:12" s="2" customFormat="1" ht="21.75" customHeight="1" hidden="1">
      <c r="A20" s="3"/>
      <c r="B20" s="3"/>
      <c r="C20" s="3"/>
      <c r="D20" s="9" t="s">
        <v>31</v>
      </c>
      <c r="E20" s="4">
        <f>'[1]Лицевые счета домов свод'!E2859</f>
        <v>2662.75</v>
      </c>
      <c r="F20" s="4">
        <f>'[1]Лицевые счета домов свод'!F2859</f>
        <v>-60460.46</v>
      </c>
      <c r="G20" s="4">
        <f>'[1]Лицевые счета домов свод'!G2859</f>
        <v>28804.98</v>
      </c>
      <c r="H20" s="4">
        <f>'[1]Лицевые счета домов свод'!H2859</f>
        <v>28971.95</v>
      </c>
      <c r="I20" s="4">
        <f>'[1]Лицевые счета домов свод'!I2859</f>
        <v>72124.8783</v>
      </c>
      <c r="J20" s="4">
        <f>'[1]Лицевые счета домов свод'!J2859</f>
        <v>-103613.38829999999</v>
      </c>
      <c r="K20" s="4">
        <f>'[1]Лицевые счета домов свод'!K2859</f>
        <v>2495.779999999999</v>
      </c>
      <c r="L20" s="4"/>
    </row>
    <row r="21" spans="1:12" s="2" customFormat="1" ht="29.25" customHeight="1" hidden="1">
      <c r="A21" s="3"/>
      <c r="B21" s="3"/>
      <c r="C21" s="3"/>
      <c r="D21" s="9" t="s">
        <v>32</v>
      </c>
      <c r="E21" s="4">
        <f>'[1]Лицевые счета домов свод'!E2860</f>
        <v>457.18</v>
      </c>
      <c r="F21" s="4">
        <f>'[1]Лицевые счета домов свод'!F2860</f>
        <v>-11176.42</v>
      </c>
      <c r="G21" s="4">
        <f>'[1]Лицевые счета домов свод'!G2860</f>
        <v>4945.6900000000005</v>
      </c>
      <c r="H21" s="4">
        <f>'[1]Лицевые счета домов свод'!H2860</f>
        <v>4974.410000000001</v>
      </c>
      <c r="I21" s="4">
        <f>'[1]Лицевые счета домов свод'!I2860</f>
        <v>14877.22</v>
      </c>
      <c r="J21" s="4">
        <f>'[1]Лицевые счета домов свод'!J2860</f>
        <v>-21079.23</v>
      </c>
      <c r="K21" s="4">
        <f>'[1]Лицевые счета домов свод'!K2860</f>
        <v>428.46000000000004</v>
      </c>
      <c r="L21" s="4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22671.72</v>
      </c>
      <c r="F22" s="4">
        <f>SUM(F13:F21)</f>
        <v>-203779.11</v>
      </c>
      <c r="G22" s="4">
        <f>SUM(G13:G21)</f>
        <v>195113.26</v>
      </c>
      <c r="H22" s="4">
        <f>SUM(H13:H21)</f>
        <v>196243.94</v>
      </c>
      <c r="I22" s="8">
        <f>SUM(I13:I21)</f>
        <v>291418.7483</v>
      </c>
      <c r="J22" s="8">
        <f>SUM(J13:J21)</f>
        <v>-298953.91829999996</v>
      </c>
      <c r="K22" s="4">
        <f>SUM(K13:K21)</f>
        <v>21541.039999999994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свод'!E2862</f>
        <v>7225.29</v>
      </c>
      <c r="F23" s="4">
        <f>'[1]Лицевые счета домов свод'!F2862</f>
        <v>-7225.29</v>
      </c>
      <c r="G23" s="4">
        <f>'[1]Лицевые счета домов свод'!G2862</f>
        <v>62006.39999999999</v>
      </c>
      <c r="H23" s="4">
        <f>'[1]Лицевые счета домов свод'!H2862</f>
        <v>62389.37000000001</v>
      </c>
      <c r="I23" s="4">
        <f>'[1]Лицевые счета домов свод'!I2862</f>
        <v>62006.39999999999</v>
      </c>
      <c r="J23" s="4">
        <f>'[1]Лицевые счета домов свод'!J2862</f>
        <v>-6842.319999999978</v>
      </c>
      <c r="K23" s="4">
        <f>'[1]Лицевые счета домов свод'!K2862</f>
        <v>6842.319999999978</v>
      </c>
      <c r="L23" s="4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свод'!E2863</f>
        <v>35378.49</v>
      </c>
      <c r="F24" s="4">
        <f>'[1]Лицевые счета домов свод'!F2863</f>
        <v>-35378.49</v>
      </c>
      <c r="G24" s="4">
        <f>'[1]Лицевые счета домов свод'!G2863</f>
        <v>436468.76999999996</v>
      </c>
      <c r="H24" s="4">
        <f>'[1]Лицевые счета домов свод'!H2863</f>
        <v>408121.3</v>
      </c>
      <c r="I24" s="4">
        <f>'[1]Лицевые счета домов свод'!I2863</f>
        <v>436468.76999999996</v>
      </c>
      <c r="J24" s="4">
        <f>'[1]Лицевые счета домов свод'!J2863</f>
        <v>-63725.95999999996</v>
      </c>
      <c r="K24" s="4">
        <f>'[1]Лицевые счета домов свод'!K2863</f>
        <v>63725.95999999996</v>
      </c>
      <c r="L24" s="4"/>
    </row>
    <row r="25" spans="1:12" s="2" customFormat="1" ht="12.75">
      <c r="A25" s="3"/>
      <c r="B25" s="3"/>
      <c r="C25" s="3"/>
      <c r="D25" s="3" t="s">
        <v>36</v>
      </c>
      <c r="E25" s="4">
        <f>'[1]Лицевые счета домов свод'!E2864</f>
        <v>145851.16</v>
      </c>
      <c r="F25" s="4">
        <f>'[1]Лицевые счета домов свод'!F2864</f>
        <v>-145851.16</v>
      </c>
      <c r="G25" s="4">
        <f>'[1]Лицевые счета домов свод'!G2864</f>
        <v>846734.77</v>
      </c>
      <c r="H25" s="4">
        <f>'[1]Лицевые счета домов свод'!H2864</f>
        <v>848656.62</v>
      </c>
      <c r="I25" s="4">
        <f>'[1]Лицевые счета домов свод'!I2864</f>
        <v>846734.77</v>
      </c>
      <c r="J25" s="4">
        <f>'[1]Лицевые счета домов свод'!J2864</f>
        <v>-143929.31000000006</v>
      </c>
      <c r="K25" s="8">
        <f>'[1]Лицевые счета домов свод'!K2864</f>
        <v>143929.31000000006</v>
      </c>
      <c r="L25" s="4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свод'!E2865</f>
        <v>0</v>
      </c>
      <c r="F26" s="4">
        <f>'[1]Лицевые счета домов свод'!F2865</f>
        <v>0</v>
      </c>
      <c r="G26" s="4">
        <f>'[1]Лицевые счета домов свод'!G2865</f>
        <v>10562.94</v>
      </c>
      <c r="H26" s="4">
        <f>'[1]Лицевые счета домов свод'!H2865</f>
        <v>9729.949999999999</v>
      </c>
      <c r="I26" s="4">
        <f>'[1]Лицевые счета домов свод'!I2865</f>
        <v>10562.94</v>
      </c>
      <c r="J26" s="4">
        <f>'[1]Лицевые счета домов свод'!J2865</f>
        <v>-832.9900000000016</v>
      </c>
      <c r="K26" s="4">
        <f>'[1]Лицевые счета домов свод'!K2865</f>
        <v>832.9900000000016</v>
      </c>
      <c r="L26" s="4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свод'!E2866</f>
        <v>0</v>
      </c>
      <c r="F27" s="4">
        <f>'[1]Лицевые счета домов свод'!F2866</f>
        <v>0</v>
      </c>
      <c r="G27" s="4">
        <f>'[1]Лицевые счета домов свод'!G2866</f>
        <v>40278.58</v>
      </c>
      <c r="H27" s="4">
        <f>'[1]Лицевые счета домов свод'!H2866</f>
        <v>37247.17999999999</v>
      </c>
      <c r="I27" s="4">
        <f>'[1]Лицевые счета домов свод'!I2866</f>
        <v>40278.58</v>
      </c>
      <c r="J27" s="4">
        <f>'[1]Лицевые счета домов свод'!J2866</f>
        <v>-3031.4000000000087</v>
      </c>
      <c r="K27" s="4">
        <f>'[1]Лицевые счета домов свод'!K2866</f>
        <v>3031.4000000000087</v>
      </c>
      <c r="L27" s="4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свод'!E2867</f>
        <v>0</v>
      </c>
      <c r="F28" s="4">
        <f>'[1]Лицевые счета домов свод'!F2867</f>
        <v>0</v>
      </c>
      <c r="G28" s="4">
        <f>'[1]Лицевые счета домов свод'!G2867</f>
        <v>17008.579999999998</v>
      </c>
      <c r="H28" s="4">
        <f>'[1]Лицевые счета домов свод'!H2867</f>
        <v>14053.199999999999</v>
      </c>
      <c r="I28" s="4">
        <f>'[1]Лицевые счета домов свод'!I2867</f>
        <v>17008.579999999998</v>
      </c>
      <c r="J28" s="4">
        <f>'[1]Лицевые счета домов свод'!J2867</f>
        <v>-2955.379999999999</v>
      </c>
      <c r="K28" s="4">
        <f>'[1]Лицевые счета домов свод'!K2867</f>
        <v>2955.379999999999</v>
      </c>
      <c r="L28" s="4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свод'!E2868</f>
        <v>0</v>
      </c>
      <c r="F29" s="4">
        <f>'[1]Лицевые счета домов свод'!F2868</f>
        <v>0</v>
      </c>
      <c r="G29" s="4">
        <f>'[1]Лицевые счета домов свод'!G2868</f>
        <v>6103.940000000001</v>
      </c>
      <c r="H29" s="4">
        <f>'[1]Лицевые счета домов свод'!H2868</f>
        <v>5045.47</v>
      </c>
      <c r="I29" s="4">
        <f>'[1]Лицевые счета домов свод'!I2868</f>
        <v>6103.940000000001</v>
      </c>
      <c r="J29" s="4">
        <f>'[1]Лицевые счета домов свод'!J2868</f>
        <v>-1058.4700000000012</v>
      </c>
      <c r="K29" s="4">
        <f>'[1]Лицевые счета домов свод'!K2868</f>
        <v>1058.4700000000012</v>
      </c>
      <c r="L29" s="4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свод'!E2869</f>
        <v>3700.34</v>
      </c>
      <c r="F30" s="4">
        <f>'[1]Лицевые счета домов свод'!F2869</f>
        <v>-3700.34</v>
      </c>
      <c r="G30" s="4">
        <f>'[1]Лицевые счета домов свод'!G2869</f>
        <v>30760.68</v>
      </c>
      <c r="H30" s="4">
        <f>'[1]Лицевые счета домов свод'!H2869</f>
        <v>31122.260000000006</v>
      </c>
      <c r="I30" s="4">
        <f>'[1]Лицевые счета домов свод'!I2869</f>
        <v>30760.68</v>
      </c>
      <c r="J30" s="4">
        <f>'[1]Лицевые счета домов свод'!J2869</f>
        <v>-3338.7599999999948</v>
      </c>
      <c r="K30" s="4">
        <f>'[1]Лицевые счета домов свод'!K2869</f>
        <v>3338.7599999999984</v>
      </c>
      <c r="L30" s="4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свод'!E2870</f>
        <v>419.24</v>
      </c>
      <c r="F31" s="4">
        <f>'[1]Лицевые счета домов свод'!F2870</f>
        <v>-419.24</v>
      </c>
      <c r="G31" s="4">
        <f>'[1]Лицевые счета домов свод'!G2870</f>
        <v>4546.919999999999</v>
      </c>
      <c r="H31" s="4">
        <f>'[1]Лицевые счета домов свод'!H2870</f>
        <v>4494.97</v>
      </c>
      <c r="I31" s="4">
        <f>'[1]Лицевые счета домов свод'!I2870</f>
        <v>4546.919999999999</v>
      </c>
      <c r="J31" s="4">
        <f>'[1]Лицевые счета домов свод'!J2870</f>
        <v>-471.1899999999987</v>
      </c>
      <c r="K31" s="4">
        <f>'[1]Лицевые счета домов свод'!K2870</f>
        <v>471.1899999999987</v>
      </c>
      <c r="L31" s="4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свод'!E2871</f>
        <v>8582.38</v>
      </c>
      <c r="F32" s="4">
        <f>'[1]Лицевые счета домов свод'!F2871</f>
        <v>-8582.38</v>
      </c>
      <c r="G32" s="4">
        <f>'[1]Лицевые счета домов свод'!G2871</f>
        <v>74407.68000000001</v>
      </c>
      <c r="H32" s="4">
        <f>'[1]Лицевые счета домов свод'!H2871</f>
        <v>74791.76999999999</v>
      </c>
      <c r="I32" s="4">
        <f>'[1]Лицевые счета домов свод'!I2871</f>
        <v>74407.68000000001</v>
      </c>
      <c r="J32" s="4">
        <f>'[1]Лицевые счета домов свод'!J2871</f>
        <v>-8198.290000000023</v>
      </c>
      <c r="K32" s="4">
        <f>'[1]Лицевые счета домов свод'!K2871</f>
        <v>8198.290000000023</v>
      </c>
      <c r="L32" s="4"/>
    </row>
    <row r="33" spans="1:12" s="2" customFormat="1" ht="12.75" hidden="1">
      <c r="A33" s="3"/>
      <c r="B33" s="3"/>
      <c r="C33" s="3"/>
      <c r="D33" s="3" t="s">
        <v>44</v>
      </c>
      <c r="E33" s="4">
        <f>'[1]Лицевые счета домов свод'!E2872</f>
        <v>9120.7</v>
      </c>
      <c r="F33" s="4">
        <f>'[1]Лицевые счета домов свод'!F2872</f>
        <v>-9120.7</v>
      </c>
      <c r="G33" s="4">
        <f>'[1]Лицевые счета домов свод'!G2872</f>
        <v>78541.44</v>
      </c>
      <c r="H33" s="4">
        <f>'[1]Лицевые счета домов свод'!H2872</f>
        <v>78989.68000000001</v>
      </c>
      <c r="I33" s="4">
        <f>'[1]Лицевые счета домов свод'!I2872</f>
        <v>78541.44</v>
      </c>
      <c r="J33" s="4">
        <f>'[1]Лицевые счета домов свод'!J2872</f>
        <v>-8672.459999999992</v>
      </c>
      <c r="K33" s="4">
        <f>'[1]Лицевые счета домов свод'!K2872</f>
        <v>8672.459999999992</v>
      </c>
      <c r="L33" s="4"/>
    </row>
    <row r="34" spans="1:12" s="2" customFormat="1" ht="12.75" hidden="1">
      <c r="A34" s="3"/>
      <c r="B34" s="3"/>
      <c r="C34" s="3"/>
      <c r="D34" s="3" t="s">
        <v>45</v>
      </c>
      <c r="E34" s="4">
        <f>'[1]Лицевые счета домов свод'!E2873</f>
        <v>10224.44</v>
      </c>
      <c r="F34" s="4">
        <f>'[1]Лицевые счета домов свод'!F2873</f>
        <v>-10224.44</v>
      </c>
      <c r="G34" s="4">
        <f>'[1]Лицевые счета домов свод'!G2873</f>
        <v>88462.68000000001</v>
      </c>
      <c r="H34" s="4">
        <f>'[1]Лицевые счета домов свод'!H2873</f>
        <v>88930.56000000001</v>
      </c>
      <c r="I34" s="4">
        <f>'[1]Лицевые счета домов свод'!I2873</f>
        <v>88462.68000000001</v>
      </c>
      <c r="J34" s="4">
        <f>'[1]Лицевые счета домов свод'!J2873</f>
        <v>-9756.559999999998</v>
      </c>
      <c r="K34" s="4">
        <f>'[1]Лицевые счета домов свод'!K2873</f>
        <v>9756.559999999998</v>
      </c>
      <c r="L34" s="4"/>
    </row>
    <row r="35" spans="1:12" s="2" customFormat="1" ht="12.75" hidden="1">
      <c r="A35" s="3"/>
      <c r="B35" s="3"/>
      <c r="C35" s="3"/>
      <c r="D35" s="3" t="s">
        <v>46</v>
      </c>
      <c r="E35" s="4">
        <f>'[1]Лицевые счета домов свод'!E2874</f>
        <v>0</v>
      </c>
      <c r="F35" s="4">
        <f>'[1]Лицевые счета домов свод'!F2874</f>
        <v>0</v>
      </c>
      <c r="G35" s="4">
        <f>'[1]Лицевые счета домов свод'!G2874</f>
        <v>0</v>
      </c>
      <c r="H35" s="4">
        <f>'[1]Лицевые счета домов свод'!H2874</f>
        <v>14</v>
      </c>
      <c r="I35" s="4">
        <f>'[1]Лицевые счета домов свод'!I2874</f>
        <v>0</v>
      </c>
      <c r="J35" s="4">
        <f>'[1]Лицевые счета домов свод'!J2874</f>
        <v>14</v>
      </c>
      <c r="K35" s="4">
        <f>'[1]Лицевые счета домов свод'!K2874</f>
        <v>-14</v>
      </c>
      <c r="L35" s="4"/>
    </row>
    <row r="36" spans="1:12" s="2" customFormat="1" ht="12.75">
      <c r="A36" s="3"/>
      <c r="B36" s="5" t="s">
        <v>14</v>
      </c>
      <c r="C36" s="7" t="s">
        <v>15</v>
      </c>
      <c r="D36" s="3"/>
      <c r="E36" s="4">
        <f>SUM(E23:E35)+E22+E12</f>
        <v>278341.05</v>
      </c>
      <c r="F36" s="4">
        <f>SUM(F23:F35)+F22+F12</f>
        <v>-563320.79</v>
      </c>
      <c r="G36" s="4">
        <f>SUM(G23:G35)+G22+G12</f>
        <v>2142974.1599999997</v>
      </c>
      <c r="H36" s="4">
        <f>SUM(H23:H35)+H22+H12</f>
        <v>2121319.9499999997</v>
      </c>
      <c r="I36" s="8">
        <f>SUM(I23:I35)+I22+I12</f>
        <v>2171511.6582999993</v>
      </c>
      <c r="J36" s="8">
        <f>SUM(J23:J35)+J22+J12</f>
        <v>-613512.4983</v>
      </c>
      <c r="K36" s="4">
        <f>SUM(K23:K35)+K22+K12</f>
        <v>299995.26</v>
      </c>
      <c r="L36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80" zoomScaleNormal="80" workbookViewId="0" topLeftCell="A24">
      <selection activeCell="A21" sqref="A21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8" customHeight="1">
      <c r="A1" s="1" t="s">
        <v>47</v>
      </c>
      <c r="B1" s="1"/>
      <c r="C1" s="1"/>
      <c r="D1" s="1"/>
      <c r="E1" s="1"/>
    </row>
    <row r="2" spans="1:5" s="2" customFormat="1" ht="12.75">
      <c r="A2" s="10" t="s">
        <v>1</v>
      </c>
      <c r="B2" s="11" t="s">
        <v>48</v>
      </c>
      <c r="C2" s="11" t="s">
        <v>2</v>
      </c>
      <c r="D2" s="11" t="s">
        <v>49</v>
      </c>
      <c r="E2" s="11" t="s">
        <v>50</v>
      </c>
    </row>
    <row r="3" spans="1:5" s="2" customFormat="1" ht="12.75">
      <c r="A3" s="5">
        <v>1</v>
      </c>
      <c r="B3" s="5" t="s">
        <v>51</v>
      </c>
      <c r="C3" s="5" t="s">
        <v>52</v>
      </c>
      <c r="D3" s="5" t="s">
        <v>53</v>
      </c>
      <c r="E3" s="5">
        <v>28943.26</v>
      </c>
    </row>
    <row r="4" spans="1:5" s="2" customFormat="1" ht="17.25" customHeight="1" hidden="1">
      <c r="A4" s="5">
        <v>2</v>
      </c>
      <c r="B4" s="5"/>
      <c r="C4" s="5"/>
      <c r="D4" s="5"/>
      <c r="E4" s="5"/>
    </row>
    <row r="5" spans="1:5" s="2" customFormat="1" ht="12.75" hidden="1">
      <c r="A5" s="5">
        <v>3</v>
      </c>
      <c r="B5" s="12"/>
      <c r="C5" s="5"/>
      <c r="D5" s="5"/>
      <c r="E5" s="5"/>
    </row>
    <row r="6" spans="1:5" s="2" customFormat="1" ht="12.75" hidden="1">
      <c r="A6" s="5"/>
      <c r="B6" s="5" t="s">
        <v>54</v>
      </c>
      <c r="C6" s="5"/>
      <c r="D6" s="5"/>
      <c r="E6" s="5">
        <f>E3+E4+E5</f>
        <v>28943.26</v>
      </c>
    </row>
    <row r="7" spans="1:5" s="14" customFormat="1" ht="17.25" customHeight="1">
      <c r="A7" s="13" t="s">
        <v>55</v>
      </c>
      <c r="B7" s="13"/>
      <c r="C7" s="13"/>
      <c r="D7" s="13"/>
      <c r="E7" s="13"/>
    </row>
    <row r="8" spans="1:5" s="2" customFormat="1" ht="12.75">
      <c r="A8" s="10" t="s">
        <v>1</v>
      </c>
      <c r="B8" s="11" t="s">
        <v>48</v>
      </c>
      <c r="C8" s="11" t="s">
        <v>2</v>
      </c>
      <c r="D8" s="11" t="s">
        <v>49</v>
      </c>
      <c r="E8" s="11" t="s">
        <v>50</v>
      </c>
    </row>
    <row r="9" spans="1:5" s="2" customFormat="1" ht="12.75">
      <c r="A9" s="5">
        <v>1</v>
      </c>
      <c r="B9" s="5" t="s">
        <v>56</v>
      </c>
      <c r="C9" s="5" t="s">
        <v>52</v>
      </c>
      <c r="D9" s="5" t="s">
        <v>57</v>
      </c>
      <c r="E9" s="5">
        <v>23321.2</v>
      </c>
    </row>
    <row r="10" spans="1:5" s="2" customFormat="1" ht="12.75" hidden="1">
      <c r="A10" s="5">
        <v>2</v>
      </c>
      <c r="B10" s="12"/>
      <c r="C10" s="5"/>
      <c r="D10" s="5"/>
      <c r="E10" s="5"/>
    </row>
    <row r="11" spans="1:5" s="2" customFormat="1" ht="12.75" hidden="1">
      <c r="A11" s="5"/>
      <c r="B11" s="5" t="s">
        <v>54</v>
      </c>
      <c r="C11" s="5"/>
      <c r="D11" s="5"/>
      <c r="E11" s="5">
        <f>E9+E10</f>
        <v>23321.2</v>
      </c>
    </row>
    <row r="12" spans="1:5" s="14" customFormat="1" ht="19.5" customHeight="1">
      <c r="A12" s="13" t="s">
        <v>58</v>
      </c>
      <c r="B12" s="13"/>
      <c r="C12" s="13"/>
      <c r="D12" s="13"/>
      <c r="E12" s="13"/>
    </row>
    <row r="13" spans="1:5" s="2" customFormat="1" ht="12.75">
      <c r="A13" s="10" t="s">
        <v>1</v>
      </c>
      <c r="B13" s="11" t="s">
        <v>48</v>
      </c>
      <c r="C13" s="11" t="s">
        <v>2</v>
      </c>
      <c r="D13" s="11" t="s">
        <v>49</v>
      </c>
      <c r="E13" s="11" t="s">
        <v>50</v>
      </c>
    </row>
    <row r="14" spans="1:5" s="2" customFormat="1" ht="12.75">
      <c r="A14" s="5">
        <v>1</v>
      </c>
      <c r="B14" s="5" t="s">
        <v>56</v>
      </c>
      <c r="C14" s="5" t="s">
        <v>52</v>
      </c>
      <c r="D14" s="5" t="s">
        <v>59</v>
      </c>
      <c r="E14" s="5">
        <v>23819.7</v>
      </c>
    </row>
    <row r="15" spans="1:5" s="2" customFormat="1" ht="12.75" hidden="1">
      <c r="A15" s="5">
        <v>2</v>
      </c>
      <c r="B15" s="5"/>
      <c r="C15" s="5"/>
      <c r="D15" s="5"/>
      <c r="E15" s="5"/>
    </row>
    <row r="16" spans="1:5" s="2" customFormat="1" ht="12.75" hidden="1">
      <c r="A16" s="5">
        <v>3</v>
      </c>
      <c r="B16" s="12"/>
      <c r="C16" s="5"/>
      <c r="D16" s="5"/>
      <c r="E16" s="5"/>
    </row>
    <row r="17" spans="1:5" s="2" customFormat="1" ht="12.75" hidden="1">
      <c r="A17" s="5"/>
      <c r="B17" s="5" t="s">
        <v>54</v>
      </c>
      <c r="C17" s="5"/>
      <c r="D17" s="5"/>
      <c r="E17" s="5">
        <f>E14+E15+E16</f>
        <v>23819.7</v>
      </c>
    </row>
    <row r="18" spans="1:5" s="14" customFormat="1" ht="12.75">
      <c r="A18" s="13" t="s">
        <v>60</v>
      </c>
      <c r="B18" s="13"/>
      <c r="C18" s="13"/>
      <c r="D18" s="13"/>
      <c r="E18" s="13"/>
    </row>
    <row r="19" spans="1:5" s="2" customFormat="1" ht="12.75">
      <c r="A19" s="10" t="s">
        <v>1</v>
      </c>
      <c r="B19" s="11" t="s">
        <v>48</v>
      </c>
      <c r="C19" s="11" t="s">
        <v>2</v>
      </c>
      <c r="D19" s="11" t="s">
        <v>49</v>
      </c>
      <c r="E19" s="11" t="s">
        <v>50</v>
      </c>
    </row>
    <row r="20" spans="1:5" s="2" customFormat="1" ht="29.25" customHeight="1">
      <c r="A20" s="5">
        <v>1</v>
      </c>
      <c r="B20" s="12" t="s">
        <v>61</v>
      </c>
      <c r="C20" s="5" t="s">
        <v>52</v>
      </c>
      <c r="D20" s="5" t="s">
        <v>62</v>
      </c>
      <c r="E20" s="5">
        <v>5572.12</v>
      </c>
    </row>
    <row r="21" spans="1:5" s="2" customFormat="1" ht="12.75">
      <c r="A21" s="5">
        <v>2</v>
      </c>
      <c r="B21" s="10" t="s">
        <v>61</v>
      </c>
      <c r="C21" s="10" t="s">
        <v>52</v>
      </c>
      <c r="D21" s="10" t="s">
        <v>63</v>
      </c>
      <c r="E21" s="10">
        <v>5601.85</v>
      </c>
    </row>
    <row r="22" spans="1:5" s="2" customFormat="1" ht="12.75" hidden="1">
      <c r="A22" s="5"/>
      <c r="B22" s="5" t="s">
        <v>54</v>
      </c>
      <c r="C22" s="5"/>
      <c r="D22" s="5"/>
      <c r="E22" s="5">
        <f>E20+E21</f>
        <v>11173.970000000001</v>
      </c>
    </row>
    <row r="23" s="2" customFormat="1" ht="12.75" hidden="1"/>
    <row r="24" spans="1:5" s="14" customFormat="1" ht="12.75" customHeight="1">
      <c r="A24" s="15" t="s">
        <v>64</v>
      </c>
      <c r="B24" s="15"/>
      <c r="C24" s="15"/>
      <c r="D24" s="15"/>
      <c r="E24" s="15"/>
    </row>
    <row r="25" spans="1:5" s="2" customFormat="1" ht="12.75">
      <c r="A25" s="10" t="s">
        <v>1</v>
      </c>
      <c r="B25" s="11" t="s">
        <v>48</v>
      </c>
      <c r="C25" s="11" t="s">
        <v>2</v>
      </c>
      <c r="D25" s="11" t="s">
        <v>49</v>
      </c>
      <c r="E25" s="11" t="s">
        <v>50</v>
      </c>
    </row>
    <row r="26" spans="1:5" s="2" customFormat="1" ht="12.75">
      <c r="A26" s="5">
        <v>1</v>
      </c>
      <c r="B26" s="5" t="s">
        <v>65</v>
      </c>
      <c r="C26" s="10" t="s">
        <v>52</v>
      </c>
      <c r="D26" s="5" t="s">
        <v>66</v>
      </c>
      <c r="E26" s="5">
        <v>7701.66</v>
      </c>
    </row>
    <row r="27" spans="1:5" s="2" customFormat="1" ht="12.75" hidden="1">
      <c r="A27" s="5"/>
      <c r="B27" s="5" t="s">
        <v>54</v>
      </c>
      <c r="C27" s="5"/>
      <c r="D27" s="5"/>
      <c r="E27" s="5">
        <f>E26</f>
        <v>7701.66</v>
      </c>
    </row>
    <row r="28" spans="1:5" s="2" customFormat="1" ht="12.75" hidden="1">
      <c r="A28" s="5"/>
      <c r="B28" s="5"/>
      <c r="C28" s="5"/>
      <c r="D28" s="5"/>
      <c r="E28" s="5"/>
    </row>
    <row r="29" spans="1:5" s="14" customFormat="1" ht="12.75">
      <c r="A29" s="13" t="s">
        <v>67</v>
      </c>
      <c r="B29" s="13"/>
      <c r="C29" s="13"/>
      <c r="D29" s="13"/>
      <c r="E29" s="13"/>
    </row>
    <row r="30" spans="1:5" s="2" customFormat="1" ht="12.75">
      <c r="A30" s="10" t="s">
        <v>1</v>
      </c>
      <c r="B30" s="11" t="s">
        <v>48</v>
      </c>
      <c r="C30" s="11" t="s">
        <v>2</v>
      </c>
      <c r="D30" s="11" t="s">
        <v>49</v>
      </c>
      <c r="E30" s="11" t="s">
        <v>50</v>
      </c>
    </row>
    <row r="31" spans="1:5" s="2" customFormat="1" ht="12.75">
      <c r="A31" s="5">
        <v>1</v>
      </c>
      <c r="B31" s="5" t="s">
        <v>68</v>
      </c>
      <c r="C31" s="5" t="s">
        <v>52</v>
      </c>
      <c r="D31" s="5"/>
      <c r="E31" s="5">
        <v>4251.24</v>
      </c>
    </row>
    <row r="32" spans="1:5" s="2" customFormat="1" ht="12.75">
      <c r="A32" s="5">
        <v>2</v>
      </c>
      <c r="B32" s="6" t="s">
        <v>69</v>
      </c>
      <c r="C32" s="5" t="s">
        <v>52</v>
      </c>
      <c r="D32" s="6" t="s">
        <v>70</v>
      </c>
      <c r="E32" s="5">
        <v>3444.73</v>
      </c>
    </row>
    <row r="33" spans="1:5" s="2" customFormat="1" ht="12.75">
      <c r="A33" s="5">
        <v>3</v>
      </c>
      <c r="B33" s="6" t="s">
        <v>71</v>
      </c>
      <c r="C33" s="5" t="s">
        <v>52</v>
      </c>
      <c r="D33" s="6" t="s">
        <v>72</v>
      </c>
      <c r="E33" s="5">
        <v>6579.39</v>
      </c>
    </row>
    <row r="34" spans="1:5" s="2" customFormat="1" ht="12.75" hidden="1">
      <c r="A34" s="5"/>
      <c r="B34" s="5" t="s">
        <v>54</v>
      </c>
      <c r="C34" s="5"/>
      <c r="D34" s="5"/>
      <c r="E34" s="5">
        <f>E31+E32+E33</f>
        <v>14275.36</v>
      </c>
    </row>
    <row r="35" spans="1:5" s="2" customFormat="1" ht="12.75" hidden="1">
      <c r="A35" s="5"/>
      <c r="B35" s="5"/>
      <c r="C35" s="5"/>
      <c r="D35" s="5"/>
      <c r="E35" s="5"/>
    </row>
    <row r="36" spans="1:5" s="14" customFormat="1" ht="12.75">
      <c r="A36" s="13" t="s">
        <v>73</v>
      </c>
      <c r="B36" s="13"/>
      <c r="C36" s="13"/>
      <c r="D36" s="13"/>
      <c r="E36" s="13"/>
    </row>
    <row r="37" spans="1:5" s="2" customFormat="1" ht="12.75">
      <c r="A37" s="10" t="s">
        <v>1</v>
      </c>
      <c r="B37" s="11" t="s">
        <v>48</v>
      </c>
      <c r="C37" s="11" t="s">
        <v>2</v>
      </c>
      <c r="D37" s="11" t="s">
        <v>49</v>
      </c>
      <c r="E37" s="11" t="s">
        <v>50</v>
      </c>
    </row>
    <row r="38" spans="1:5" s="2" customFormat="1" ht="12.75">
      <c r="A38" s="5">
        <v>1</v>
      </c>
      <c r="B38" s="5" t="s">
        <v>74</v>
      </c>
      <c r="C38" s="5" t="s">
        <v>52</v>
      </c>
      <c r="D38" s="5" t="s">
        <v>75</v>
      </c>
      <c r="E38" s="5">
        <v>24091.73</v>
      </c>
    </row>
    <row r="39" spans="1:5" s="2" customFormat="1" ht="12.75" hidden="1">
      <c r="A39" s="5"/>
      <c r="B39" s="5"/>
      <c r="C39" s="5"/>
      <c r="D39" s="5"/>
      <c r="E39" s="5"/>
    </row>
    <row r="40" spans="1:5" s="2" customFormat="1" ht="12.75" hidden="1">
      <c r="A40" s="5"/>
      <c r="B40" s="5" t="s">
        <v>54</v>
      </c>
      <c r="C40" s="5"/>
      <c r="D40" s="5"/>
      <c r="E40" s="5">
        <f>E38</f>
        <v>24091.73</v>
      </c>
    </row>
    <row r="41" spans="1:5" s="2" customFormat="1" ht="12.75" hidden="1">
      <c r="A41" s="1"/>
      <c r="B41" s="1"/>
      <c r="C41" s="1"/>
      <c r="D41" s="1"/>
      <c r="E41" s="1"/>
    </row>
    <row r="42" spans="1:5" s="14" customFormat="1" ht="12.75">
      <c r="A42" s="13" t="s">
        <v>76</v>
      </c>
      <c r="B42" s="13"/>
      <c r="C42" s="13"/>
      <c r="D42" s="13"/>
      <c r="E42" s="13"/>
    </row>
    <row r="43" spans="1:5" s="2" customFormat="1" ht="12.75">
      <c r="A43" s="10" t="s">
        <v>1</v>
      </c>
      <c r="B43" s="11" t="s">
        <v>48</v>
      </c>
      <c r="C43" s="11" t="s">
        <v>2</v>
      </c>
      <c r="D43" s="11" t="s">
        <v>49</v>
      </c>
      <c r="E43" s="11" t="s">
        <v>50</v>
      </c>
    </row>
    <row r="44" spans="1:5" s="2" customFormat="1" ht="12.75">
      <c r="A44" s="5">
        <v>1</v>
      </c>
      <c r="B44" s="6" t="s">
        <v>77</v>
      </c>
      <c r="C44" s="5" t="s">
        <v>52</v>
      </c>
      <c r="D44" s="5" t="s">
        <v>78</v>
      </c>
      <c r="E44" s="5">
        <v>50882.65</v>
      </c>
    </row>
    <row r="45" spans="1:5" ht="12.75" hidden="1">
      <c r="A45" s="16"/>
      <c r="B45" s="16"/>
      <c r="C45" s="16"/>
      <c r="D45" s="16"/>
      <c r="E45" s="16"/>
    </row>
    <row r="46" spans="1:5" ht="12.75" hidden="1">
      <c r="A46" s="17"/>
      <c r="B46" s="17" t="s">
        <v>54</v>
      </c>
      <c r="C46" s="17"/>
      <c r="D46" s="17"/>
      <c r="E46" s="17">
        <f>E44</f>
        <v>50882.65</v>
      </c>
    </row>
    <row r="47" spans="1:5" ht="12.75" hidden="1">
      <c r="A47" s="18"/>
      <c r="B47" s="18"/>
      <c r="C47" s="18"/>
      <c r="D47" s="18"/>
      <c r="E47" s="18"/>
    </row>
    <row r="48" spans="1:5" ht="12.75" hidden="1">
      <c r="A48" s="18"/>
      <c r="B48" s="18"/>
      <c r="C48" s="18"/>
      <c r="D48" s="18"/>
      <c r="E48" s="18"/>
    </row>
    <row r="49" spans="1:5" ht="12.75" hidden="1">
      <c r="A49" s="19"/>
      <c r="B49" s="19" t="s">
        <v>79</v>
      </c>
      <c r="C49" s="19"/>
      <c r="D49" s="19"/>
      <c r="E49" s="19">
        <f>E6+E11+E17+E22+E27+E34+E40+E46</f>
        <v>184209.53</v>
      </c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</sheetData>
  <sheetProtection selectLockedCells="1" selectUnlockedCells="1"/>
  <mergeCells count="8">
    <mergeCell ref="A1:E1"/>
    <mergeCell ref="A7:E7"/>
    <mergeCell ref="A12:E12"/>
    <mergeCell ref="A18:E18"/>
    <mergeCell ref="A24:E24"/>
    <mergeCell ref="A29:E29"/>
    <mergeCell ref="A36:E36"/>
    <mergeCell ref="A42:E4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="80" zoomScaleNormal="80" workbookViewId="0" topLeftCell="A1">
      <selection activeCell="G93" sqref="G93"/>
    </sheetView>
  </sheetViews>
  <sheetFormatPr defaultColWidth="12.57421875" defaultRowHeight="12.75"/>
  <cols>
    <col min="1" max="1" width="8.7109375" style="0" customWidth="1"/>
    <col min="2" max="2" width="38.421875" style="20" customWidth="1"/>
    <col min="3" max="3" width="25.71093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20.25" customHeight="1">
      <c r="A1" s="1" t="s">
        <v>80</v>
      </c>
      <c r="B1" s="1"/>
      <c r="C1" s="1"/>
      <c r="D1" s="1"/>
      <c r="E1" s="1"/>
    </row>
    <row r="2" spans="1:5" s="2" customFormat="1" ht="12.75">
      <c r="A2" s="10" t="s">
        <v>1</v>
      </c>
      <c r="B2" s="10" t="s">
        <v>48</v>
      </c>
      <c r="C2" s="11" t="s">
        <v>2</v>
      </c>
      <c r="D2" s="11" t="s">
        <v>49</v>
      </c>
      <c r="E2" s="11" t="s">
        <v>50</v>
      </c>
    </row>
    <row r="3" spans="1:5" s="2" customFormat="1" ht="31.5" customHeight="1">
      <c r="A3" s="5">
        <v>1</v>
      </c>
      <c r="B3" s="6" t="s">
        <v>81</v>
      </c>
      <c r="C3" s="5" t="s">
        <v>52</v>
      </c>
      <c r="D3" s="5"/>
      <c r="E3" s="5">
        <v>173.45</v>
      </c>
    </row>
    <row r="4" spans="1:5" s="2" customFormat="1" ht="12.75">
      <c r="A4" s="5">
        <v>2</v>
      </c>
      <c r="B4" s="6" t="s">
        <v>82</v>
      </c>
      <c r="C4" s="5" t="s">
        <v>52</v>
      </c>
      <c r="D4" s="5"/>
      <c r="E4" s="5">
        <v>3687.8</v>
      </c>
    </row>
    <row r="5" spans="1:5" s="2" customFormat="1" ht="12.75">
      <c r="A5" s="5"/>
      <c r="B5" s="6" t="s">
        <v>83</v>
      </c>
      <c r="C5" s="5" t="s">
        <v>52</v>
      </c>
      <c r="D5" s="5" t="s">
        <v>84</v>
      </c>
      <c r="E5" s="5">
        <v>416.63</v>
      </c>
    </row>
    <row r="6" spans="1:5" s="2" customFormat="1" ht="12.75">
      <c r="A6" s="5">
        <v>3</v>
      </c>
      <c r="B6" s="6" t="s">
        <v>85</v>
      </c>
      <c r="C6" s="5" t="s">
        <v>52</v>
      </c>
      <c r="D6" s="5" t="s">
        <v>86</v>
      </c>
      <c r="E6" s="5">
        <v>444.99</v>
      </c>
    </row>
    <row r="7" spans="1:5" s="2" customFormat="1" ht="12.75" hidden="1">
      <c r="A7" s="5"/>
      <c r="B7" s="6" t="s">
        <v>54</v>
      </c>
      <c r="C7" s="5"/>
      <c r="D7" s="5"/>
      <c r="E7" s="5">
        <f>E3+E4+E5+E6</f>
        <v>4722.87</v>
      </c>
    </row>
    <row r="8" spans="1:5" s="2" customFormat="1" ht="12.75" hidden="1">
      <c r="A8" s="3"/>
      <c r="B8" s="21"/>
      <c r="C8" s="3"/>
      <c r="D8" s="3"/>
      <c r="E8" s="3"/>
    </row>
    <row r="9" spans="2:5" s="2" customFormat="1" ht="12.75" customHeight="1">
      <c r="B9" s="10" t="s">
        <v>47</v>
      </c>
      <c r="C9" s="10"/>
      <c r="D9" s="10"/>
      <c r="E9" s="10"/>
    </row>
    <row r="10" spans="1:5" s="2" customFormat="1" ht="12.75">
      <c r="A10" s="10" t="s">
        <v>1</v>
      </c>
      <c r="B10" s="10" t="s">
        <v>48</v>
      </c>
      <c r="C10" s="11" t="s">
        <v>2</v>
      </c>
      <c r="D10" s="11" t="s">
        <v>49</v>
      </c>
      <c r="E10" s="11" t="s">
        <v>50</v>
      </c>
    </row>
    <row r="11" spans="1:5" s="2" customFormat="1" ht="31.5" customHeight="1">
      <c r="A11" s="5">
        <v>1</v>
      </c>
      <c r="B11" s="6" t="s">
        <v>87</v>
      </c>
      <c r="C11" s="5" t="s">
        <v>52</v>
      </c>
      <c r="D11" s="5"/>
      <c r="E11" s="5">
        <v>971.03</v>
      </c>
    </row>
    <row r="12" spans="1:5" s="2" customFormat="1" ht="12.75">
      <c r="A12" s="5">
        <v>2</v>
      </c>
      <c r="B12" s="6" t="s">
        <v>88</v>
      </c>
      <c r="C12" s="5" t="s">
        <v>52</v>
      </c>
      <c r="D12" s="5"/>
      <c r="E12" s="5">
        <v>14877.22</v>
      </c>
    </row>
    <row r="13" spans="1:5" s="2" customFormat="1" ht="12.75">
      <c r="A13" s="5">
        <v>3</v>
      </c>
      <c r="B13" s="6" t="s">
        <v>81</v>
      </c>
      <c r="C13" s="5" t="s">
        <v>52</v>
      </c>
      <c r="D13" s="5"/>
      <c r="E13" s="5">
        <v>173.45</v>
      </c>
    </row>
    <row r="14" spans="1:5" s="2" customFormat="1" ht="12.75" hidden="1">
      <c r="A14" s="5">
        <v>4</v>
      </c>
      <c r="B14" s="6" t="s">
        <v>82</v>
      </c>
      <c r="C14" s="5" t="s">
        <v>52</v>
      </c>
      <c r="D14" s="12"/>
      <c r="E14" s="5">
        <v>6459.49</v>
      </c>
    </row>
    <row r="15" spans="1:5" s="2" customFormat="1" ht="12.75" hidden="1">
      <c r="A15" s="5"/>
      <c r="B15" s="6" t="s">
        <v>54</v>
      </c>
      <c r="C15" s="5"/>
      <c r="D15" s="5"/>
      <c r="E15" s="5">
        <f>E11+E12+E13+E14</f>
        <v>22481.190000000002</v>
      </c>
    </row>
    <row r="16" spans="1:5" s="2" customFormat="1" ht="12.75" hidden="1">
      <c r="A16" s="3"/>
      <c r="B16" s="21"/>
      <c r="C16" s="3"/>
      <c r="D16" s="3"/>
      <c r="E16" s="3"/>
    </row>
    <row r="17" spans="1:5" s="14" customFormat="1" ht="12.75">
      <c r="A17" s="22" t="s">
        <v>55</v>
      </c>
      <c r="B17" s="22"/>
      <c r="C17" s="22"/>
      <c r="D17" s="22"/>
      <c r="E17" s="22"/>
    </row>
    <row r="18" spans="1:5" s="2" customFormat="1" ht="12.75">
      <c r="A18" s="10" t="s">
        <v>1</v>
      </c>
      <c r="B18" s="10" t="s">
        <v>48</v>
      </c>
      <c r="C18" s="11" t="s">
        <v>2</v>
      </c>
      <c r="D18" s="11" t="s">
        <v>49</v>
      </c>
      <c r="E18" s="11" t="s">
        <v>50</v>
      </c>
    </row>
    <row r="19" spans="1:5" s="2" customFormat="1" ht="36" customHeight="1">
      <c r="A19" s="5">
        <v>1</v>
      </c>
      <c r="B19" s="6" t="s">
        <v>81</v>
      </c>
      <c r="C19" s="5" t="s">
        <v>52</v>
      </c>
      <c r="D19" s="5"/>
      <c r="E19" s="5">
        <v>173.45</v>
      </c>
    </row>
    <row r="20" spans="1:5" s="2" customFormat="1" ht="31.5" customHeight="1">
      <c r="A20" s="5">
        <v>2</v>
      </c>
      <c r="B20" s="10" t="s">
        <v>89</v>
      </c>
      <c r="C20" s="10" t="s">
        <v>52</v>
      </c>
      <c r="D20" s="11"/>
      <c r="E20" s="11">
        <v>1359.26</v>
      </c>
    </row>
    <row r="21" spans="1:5" s="2" customFormat="1" ht="12.75" hidden="1">
      <c r="A21" s="5">
        <v>3</v>
      </c>
      <c r="B21" s="10"/>
      <c r="C21" s="10"/>
      <c r="D21" s="11"/>
      <c r="E21" s="11"/>
    </row>
    <row r="22" spans="1:5" s="2" customFormat="1" ht="12.75" hidden="1">
      <c r="A22" s="5">
        <v>4</v>
      </c>
      <c r="B22" s="10"/>
      <c r="C22" s="10"/>
      <c r="D22" s="11"/>
      <c r="E22" s="11"/>
    </row>
    <row r="23" spans="1:5" s="2" customFormat="1" ht="12.75" hidden="1">
      <c r="A23" s="5">
        <v>5</v>
      </c>
      <c r="B23" s="10"/>
      <c r="C23" s="10"/>
      <c r="D23" s="11"/>
      <c r="E23" s="11"/>
    </row>
    <row r="24" spans="1:5" s="2" customFormat="1" ht="12.75" hidden="1">
      <c r="A24" s="5"/>
      <c r="B24" s="6" t="s">
        <v>54</v>
      </c>
      <c r="C24" s="5"/>
      <c r="D24" s="5"/>
      <c r="E24" s="5">
        <f>E20+E23+E21+E22+E19</f>
        <v>1532.71</v>
      </c>
    </row>
    <row r="25" spans="1:5" s="14" customFormat="1" ht="12.75">
      <c r="A25" s="22" t="s">
        <v>58</v>
      </c>
      <c r="B25" s="22"/>
      <c r="C25" s="22"/>
      <c r="D25" s="22"/>
      <c r="E25" s="22"/>
    </row>
    <row r="26" spans="1:5" s="2" customFormat="1" ht="12.75">
      <c r="A26" s="10" t="s">
        <v>1</v>
      </c>
      <c r="B26" s="10" t="s">
        <v>48</v>
      </c>
      <c r="C26" s="11" t="s">
        <v>2</v>
      </c>
      <c r="D26" s="11" t="s">
        <v>49</v>
      </c>
      <c r="E26" s="11" t="s">
        <v>50</v>
      </c>
    </row>
    <row r="27" spans="1:5" s="2" customFormat="1" ht="30.75" customHeight="1">
      <c r="A27" s="5">
        <v>1</v>
      </c>
      <c r="B27" s="6" t="s">
        <v>81</v>
      </c>
      <c r="C27" s="5" t="s">
        <v>52</v>
      </c>
      <c r="D27" s="5"/>
      <c r="E27" s="5">
        <v>173.45</v>
      </c>
    </row>
    <row r="28" spans="1:5" s="2" customFormat="1" ht="12.75">
      <c r="A28" s="5">
        <v>2</v>
      </c>
      <c r="B28" s="10" t="s">
        <v>90</v>
      </c>
      <c r="C28" s="10" t="s">
        <v>52</v>
      </c>
      <c r="D28" s="10" t="s">
        <v>91</v>
      </c>
      <c r="E28" s="11">
        <v>882.18</v>
      </c>
    </row>
    <row r="29" spans="1:5" s="2" customFormat="1" ht="12.75" hidden="1">
      <c r="A29" s="5">
        <v>3</v>
      </c>
      <c r="B29" s="6"/>
      <c r="C29" s="10"/>
      <c r="D29" s="11"/>
      <c r="E29" s="11"/>
    </row>
    <row r="30" spans="1:5" s="2" customFormat="1" ht="12.75" hidden="1">
      <c r="A30" s="5">
        <v>4</v>
      </c>
      <c r="B30" s="10"/>
      <c r="C30" s="10"/>
      <c r="D30" s="11"/>
      <c r="E30" s="11"/>
    </row>
    <row r="31" spans="1:5" s="2" customFormat="1" ht="12.75" hidden="1">
      <c r="A31" s="5">
        <v>5</v>
      </c>
      <c r="B31" s="10"/>
      <c r="C31" s="10"/>
      <c r="D31" s="11"/>
      <c r="E31" s="11"/>
    </row>
    <row r="32" spans="1:5" s="2" customFormat="1" ht="12.75" hidden="1">
      <c r="A32" s="5"/>
      <c r="B32" s="6" t="s">
        <v>54</v>
      </c>
      <c r="C32" s="5"/>
      <c r="D32" s="5"/>
      <c r="E32" s="5">
        <f>E28+E31+E29+E30+E27</f>
        <v>1055.6299999999999</v>
      </c>
    </row>
    <row r="33" s="2" customFormat="1" ht="12.75" hidden="1">
      <c r="B33" s="23"/>
    </row>
    <row r="34" spans="1:5" s="14" customFormat="1" ht="12.75">
      <c r="A34" s="22" t="s">
        <v>60</v>
      </c>
      <c r="B34" s="22"/>
      <c r="C34" s="22"/>
      <c r="D34" s="22"/>
      <c r="E34" s="22"/>
    </row>
    <row r="35" spans="1:5" s="2" customFormat="1" ht="12.75">
      <c r="A35" s="10" t="s">
        <v>1</v>
      </c>
      <c r="B35" s="10" t="s">
        <v>48</v>
      </c>
      <c r="C35" s="11" t="s">
        <v>2</v>
      </c>
      <c r="D35" s="11" t="s">
        <v>49</v>
      </c>
      <c r="E35" s="11" t="s">
        <v>50</v>
      </c>
    </row>
    <row r="36" spans="1:5" s="2" customFormat="1" ht="35.25" customHeight="1">
      <c r="A36" s="5">
        <v>1</v>
      </c>
      <c r="B36" s="6" t="s">
        <v>81</v>
      </c>
      <c r="C36" s="5" t="s">
        <v>52</v>
      </c>
      <c r="D36" s="5"/>
      <c r="E36" s="5">
        <v>173.45</v>
      </c>
    </row>
    <row r="37" spans="1:5" s="2" customFormat="1" ht="31.5" customHeight="1">
      <c r="A37" s="5">
        <v>2</v>
      </c>
      <c r="B37" s="10" t="s">
        <v>92</v>
      </c>
      <c r="C37" s="10" t="s">
        <v>52</v>
      </c>
      <c r="D37" s="10"/>
      <c r="E37" s="11">
        <v>888.38</v>
      </c>
    </row>
    <row r="38" spans="1:5" s="2" customFormat="1" ht="27" customHeight="1" hidden="1">
      <c r="A38" s="5">
        <v>3</v>
      </c>
      <c r="B38" s="6"/>
      <c r="C38" s="10"/>
      <c r="D38" s="11"/>
      <c r="E38" s="11"/>
    </row>
    <row r="39" spans="1:5" s="2" customFormat="1" ht="12.75" hidden="1">
      <c r="A39" s="5">
        <v>4</v>
      </c>
      <c r="B39" s="10"/>
      <c r="C39" s="10"/>
      <c r="D39" s="24"/>
      <c r="E39" s="11"/>
    </row>
    <row r="40" spans="1:5" s="2" customFormat="1" ht="12.75" hidden="1">
      <c r="A40" s="5">
        <v>5</v>
      </c>
      <c r="B40" s="10"/>
      <c r="C40" s="10"/>
      <c r="D40" s="11"/>
      <c r="E40" s="11"/>
    </row>
    <row r="41" spans="1:5" s="2" customFormat="1" ht="12.75" hidden="1">
      <c r="A41" s="5"/>
      <c r="B41" s="6" t="s">
        <v>54</v>
      </c>
      <c r="C41" s="5"/>
      <c r="D41" s="5"/>
      <c r="E41" s="5">
        <f>E37+E40+E38+E39+E36</f>
        <v>1061.83</v>
      </c>
    </row>
    <row r="42" s="2" customFormat="1" ht="12.75" hidden="1">
      <c r="B42" s="23"/>
    </row>
    <row r="43" spans="1:5" s="2" customFormat="1" ht="12.75">
      <c r="A43" s="11" t="s">
        <v>64</v>
      </c>
      <c r="B43" s="11"/>
      <c r="C43" s="11"/>
      <c r="D43" s="11"/>
      <c r="E43" s="11"/>
    </row>
    <row r="44" spans="1:5" s="2" customFormat="1" ht="12.75">
      <c r="A44" s="10" t="s">
        <v>1</v>
      </c>
      <c r="B44" s="10" t="s">
        <v>48</v>
      </c>
      <c r="C44" s="11" t="s">
        <v>2</v>
      </c>
      <c r="D44" s="11" t="s">
        <v>49</v>
      </c>
      <c r="E44" s="11" t="s">
        <v>50</v>
      </c>
    </row>
    <row r="45" spans="1:5" s="2" customFormat="1" ht="30.75" customHeight="1">
      <c r="A45" s="5">
        <v>1</v>
      </c>
      <c r="B45" s="6" t="s">
        <v>81</v>
      </c>
      <c r="C45" s="5" t="s">
        <v>52</v>
      </c>
      <c r="D45" s="5"/>
      <c r="E45" s="5">
        <v>173.45</v>
      </c>
    </row>
    <row r="46" spans="1:5" s="2" customFormat="1" ht="12.75">
      <c r="A46" s="5">
        <v>2</v>
      </c>
      <c r="B46" s="10" t="s">
        <v>93</v>
      </c>
      <c r="C46" s="5" t="s">
        <v>52</v>
      </c>
      <c r="D46" s="10"/>
      <c r="E46" s="11">
        <v>27305.08</v>
      </c>
    </row>
    <row r="47" spans="1:5" s="2" customFormat="1" ht="12.75" hidden="1">
      <c r="A47" s="5">
        <v>3</v>
      </c>
      <c r="B47" s="6"/>
      <c r="C47" s="10"/>
      <c r="D47" s="11"/>
      <c r="E47" s="11"/>
    </row>
    <row r="48" spans="1:5" s="2" customFormat="1" ht="12.75" hidden="1">
      <c r="A48" s="5">
        <v>4</v>
      </c>
      <c r="B48" s="10"/>
      <c r="C48" s="10"/>
      <c r="D48" s="11"/>
      <c r="E48" s="11"/>
    </row>
    <row r="49" spans="1:5" s="2" customFormat="1" ht="12.75" hidden="1">
      <c r="A49" s="5">
        <v>5</v>
      </c>
      <c r="B49" s="10"/>
      <c r="C49" s="10"/>
      <c r="D49" s="11"/>
      <c r="E49" s="11"/>
    </row>
    <row r="50" spans="1:5" s="2" customFormat="1" ht="12.75" hidden="1">
      <c r="A50" s="5"/>
      <c r="B50" s="6" t="s">
        <v>54</v>
      </c>
      <c r="C50" s="5"/>
      <c r="D50" s="5"/>
      <c r="E50" s="5">
        <f>E46+E49+E47+E48+E45</f>
        <v>27478.530000000002</v>
      </c>
    </row>
    <row r="51" s="2" customFormat="1" ht="12.75" hidden="1">
      <c r="B51" s="23"/>
    </row>
    <row r="52" spans="1:5" s="2" customFormat="1" ht="12.75">
      <c r="A52" s="11" t="s">
        <v>67</v>
      </c>
      <c r="B52" s="11"/>
      <c r="C52" s="11"/>
      <c r="D52" s="11"/>
      <c r="E52" s="11"/>
    </row>
    <row r="53" spans="1:5" s="2" customFormat="1" ht="12.75">
      <c r="A53" s="10" t="s">
        <v>1</v>
      </c>
      <c r="B53" s="10" t="s">
        <v>48</v>
      </c>
      <c r="C53" s="11" t="s">
        <v>2</v>
      </c>
      <c r="D53" s="11" t="s">
        <v>49</v>
      </c>
      <c r="E53" s="11" t="s">
        <v>50</v>
      </c>
    </row>
    <row r="54" spans="1:5" s="2" customFormat="1" ht="51.75" customHeight="1">
      <c r="A54" s="5">
        <v>1</v>
      </c>
      <c r="B54" s="6" t="s">
        <v>94</v>
      </c>
      <c r="C54" s="5" t="s">
        <v>52</v>
      </c>
      <c r="D54" s="6" t="s">
        <v>95</v>
      </c>
      <c r="E54" s="5">
        <v>5500</v>
      </c>
    </row>
    <row r="55" spans="1:5" s="2" customFormat="1" ht="12.75">
      <c r="A55" s="5">
        <v>2</v>
      </c>
      <c r="B55" s="6" t="s">
        <v>81</v>
      </c>
      <c r="C55" s="5" t="s">
        <v>52</v>
      </c>
      <c r="D55" s="5"/>
      <c r="E55" s="5">
        <v>173.45</v>
      </c>
    </row>
    <row r="56" spans="1:5" s="2" customFormat="1" ht="12.75">
      <c r="A56" s="5">
        <v>3</v>
      </c>
      <c r="B56" s="6" t="s">
        <v>96</v>
      </c>
      <c r="C56" s="10" t="s">
        <v>52</v>
      </c>
      <c r="D56" s="11"/>
      <c r="E56" s="11">
        <v>1084.57</v>
      </c>
    </row>
    <row r="57" spans="1:5" s="2" customFormat="1" ht="12.75">
      <c r="A57" s="5">
        <v>4</v>
      </c>
      <c r="B57" s="10" t="s">
        <v>97</v>
      </c>
      <c r="C57" s="10" t="s">
        <v>52</v>
      </c>
      <c r="D57" s="11"/>
      <c r="E57" s="11">
        <v>5520.96</v>
      </c>
    </row>
    <row r="58" spans="1:5" s="2" customFormat="1" ht="12.75" hidden="1">
      <c r="A58" s="5">
        <v>5</v>
      </c>
      <c r="B58" s="10"/>
      <c r="C58" s="10"/>
      <c r="D58" s="11"/>
      <c r="E58" s="11"/>
    </row>
    <row r="59" spans="1:5" s="2" customFormat="1" ht="12.75" hidden="1">
      <c r="A59" s="5"/>
      <c r="B59" s="6" t="s">
        <v>54</v>
      </c>
      <c r="C59" s="5"/>
      <c r="D59" s="5"/>
      <c r="E59" s="5">
        <f>E55+E58+E56+E57+E54</f>
        <v>12278.98</v>
      </c>
    </row>
    <row r="60" s="2" customFormat="1" ht="12.75" hidden="1">
      <c r="B60" s="23"/>
    </row>
    <row r="61" spans="1:5" s="2" customFormat="1" ht="12.75">
      <c r="A61" s="11" t="s">
        <v>98</v>
      </c>
      <c r="B61" s="11"/>
      <c r="C61" s="11"/>
      <c r="D61" s="11"/>
      <c r="E61" s="11"/>
    </row>
    <row r="62" spans="1:5" s="2" customFormat="1" ht="12.75">
      <c r="A62" s="10" t="s">
        <v>1</v>
      </c>
      <c r="B62" s="10" t="s">
        <v>48</v>
      </c>
      <c r="C62" s="11" t="s">
        <v>2</v>
      </c>
      <c r="D62" s="11" t="s">
        <v>49</v>
      </c>
      <c r="E62" s="11" t="s">
        <v>50</v>
      </c>
    </row>
    <row r="63" spans="1:5" s="2" customFormat="1" ht="30.75" customHeight="1">
      <c r="A63" s="5">
        <v>1</v>
      </c>
      <c r="B63" s="6" t="s">
        <v>99</v>
      </c>
      <c r="C63" s="10" t="s">
        <v>52</v>
      </c>
      <c r="D63" s="5" t="s">
        <v>100</v>
      </c>
      <c r="E63" s="5">
        <v>376.6</v>
      </c>
    </row>
    <row r="64" spans="1:5" s="2" customFormat="1" ht="12.75">
      <c r="A64" s="5">
        <v>2</v>
      </c>
      <c r="B64" s="6" t="s">
        <v>81</v>
      </c>
      <c r="C64" s="5" t="s">
        <v>52</v>
      </c>
      <c r="D64" s="5"/>
      <c r="E64" s="5">
        <v>173.45</v>
      </c>
    </row>
    <row r="65" spans="1:5" s="2" customFormat="1" ht="35.25" customHeight="1" hidden="1">
      <c r="A65" s="5">
        <v>3</v>
      </c>
      <c r="B65" s="6"/>
      <c r="C65" s="10"/>
      <c r="D65" s="11"/>
      <c r="E65" s="11"/>
    </row>
    <row r="66" spans="1:5" s="2" customFormat="1" ht="12.75" hidden="1">
      <c r="A66" s="5">
        <v>4</v>
      </c>
      <c r="B66" s="10"/>
      <c r="C66" s="10"/>
      <c r="D66" s="11"/>
      <c r="E66" s="11"/>
    </row>
    <row r="67" spans="1:5" s="2" customFormat="1" ht="12.75" hidden="1">
      <c r="A67" s="5">
        <v>5</v>
      </c>
      <c r="B67" s="10"/>
      <c r="C67" s="10"/>
      <c r="D67" s="11"/>
      <c r="E67" s="11"/>
    </row>
    <row r="68" spans="1:5" s="2" customFormat="1" ht="12.75" hidden="1">
      <c r="A68" s="5"/>
      <c r="B68" s="6" t="s">
        <v>54</v>
      </c>
      <c r="C68" s="5"/>
      <c r="D68" s="5"/>
      <c r="E68" s="5">
        <f>E64+E67+E65+E66+E63</f>
        <v>550.05</v>
      </c>
    </row>
    <row r="69" s="2" customFormat="1" ht="12.75" hidden="1">
      <c r="B69" s="23"/>
    </row>
    <row r="70" spans="1:5" s="2" customFormat="1" ht="12.75">
      <c r="A70" s="11" t="s">
        <v>101</v>
      </c>
      <c r="B70" s="11"/>
      <c r="C70" s="11"/>
      <c r="D70" s="11"/>
      <c r="E70" s="11"/>
    </row>
    <row r="71" spans="1:5" s="2" customFormat="1" ht="12.75">
      <c r="A71" s="10" t="s">
        <v>1</v>
      </c>
      <c r="B71" s="10" t="s">
        <v>48</v>
      </c>
      <c r="C71" s="11" t="s">
        <v>2</v>
      </c>
      <c r="D71" s="11" t="s">
        <v>49</v>
      </c>
      <c r="E71" s="11" t="s">
        <v>50</v>
      </c>
    </row>
    <row r="72" spans="1:5" s="2" customFormat="1" ht="36.75" customHeight="1">
      <c r="A72" s="5">
        <v>1</v>
      </c>
      <c r="B72" s="6" t="s">
        <v>81</v>
      </c>
      <c r="C72" s="5" t="s">
        <v>52</v>
      </c>
      <c r="D72" s="5"/>
      <c r="E72" s="5">
        <v>173.45</v>
      </c>
    </row>
    <row r="73" spans="1:5" s="2" customFormat="1" ht="12.75">
      <c r="A73" s="5">
        <v>2</v>
      </c>
      <c r="B73" s="6" t="s">
        <v>102</v>
      </c>
      <c r="C73" s="10" t="s">
        <v>52</v>
      </c>
      <c r="D73" s="10"/>
      <c r="E73" s="11">
        <v>2157.63</v>
      </c>
    </row>
    <row r="74" spans="1:5" s="2" customFormat="1" ht="12.75">
      <c r="A74" s="5">
        <v>3</v>
      </c>
      <c r="B74" s="6" t="s">
        <v>103</v>
      </c>
      <c r="C74" s="10" t="s">
        <v>52</v>
      </c>
      <c r="D74" s="11"/>
      <c r="E74" s="11">
        <v>3895.7</v>
      </c>
    </row>
    <row r="75" spans="1:5" s="2" customFormat="1" ht="12.75" hidden="1">
      <c r="A75" s="5">
        <v>4</v>
      </c>
      <c r="B75" s="10"/>
      <c r="C75" s="10"/>
      <c r="D75" s="11"/>
      <c r="E75" s="11"/>
    </row>
    <row r="76" spans="1:5" s="2" customFormat="1" ht="12.75" hidden="1">
      <c r="A76" s="5">
        <v>5</v>
      </c>
      <c r="B76" s="10"/>
      <c r="C76" s="10"/>
      <c r="D76" s="11"/>
      <c r="E76" s="11"/>
    </row>
    <row r="77" spans="1:5" s="2" customFormat="1" ht="12.75" hidden="1">
      <c r="A77" s="5"/>
      <c r="B77" s="6" t="s">
        <v>54</v>
      </c>
      <c r="C77" s="5"/>
      <c r="D77" s="5"/>
      <c r="E77" s="5">
        <f>E73+E76+E74+E75+E72</f>
        <v>6226.78</v>
      </c>
    </row>
    <row r="78" s="2" customFormat="1" ht="12.75" hidden="1">
      <c r="B78" s="23"/>
    </row>
    <row r="79" spans="1:5" s="2" customFormat="1" ht="12.75">
      <c r="A79" s="11" t="s">
        <v>73</v>
      </c>
      <c r="B79" s="11"/>
      <c r="C79" s="11"/>
      <c r="D79" s="11"/>
      <c r="E79" s="11"/>
    </row>
    <row r="80" spans="1:5" s="2" customFormat="1" ht="12.75">
      <c r="A80" s="10" t="s">
        <v>1</v>
      </c>
      <c r="B80" s="10" t="s">
        <v>48</v>
      </c>
      <c r="C80" s="11" t="s">
        <v>2</v>
      </c>
      <c r="D80" s="11" t="s">
        <v>49</v>
      </c>
      <c r="E80" s="11" t="s">
        <v>50</v>
      </c>
    </row>
    <row r="81" spans="1:5" s="2" customFormat="1" ht="12.75">
      <c r="A81" s="5">
        <v>1</v>
      </c>
      <c r="B81" s="6" t="s">
        <v>104</v>
      </c>
      <c r="C81" s="10" t="s">
        <v>52</v>
      </c>
      <c r="D81" s="5" t="s">
        <v>105</v>
      </c>
      <c r="E81" s="5">
        <v>611.57</v>
      </c>
    </row>
    <row r="82" spans="1:5" s="2" customFormat="1" ht="12.75">
      <c r="A82" s="5">
        <v>2</v>
      </c>
      <c r="B82" s="6" t="s">
        <v>106</v>
      </c>
      <c r="C82" s="10" t="s">
        <v>52</v>
      </c>
      <c r="D82" s="10" t="s">
        <v>107</v>
      </c>
      <c r="E82" s="11">
        <v>1148.44</v>
      </c>
    </row>
    <row r="83" spans="1:5" s="2" customFormat="1" ht="12.75">
      <c r="A83" s="5">
        <v>3</v>
      </c>
      <c r="B83" s="6" t="s">
        <v>108</v>
      </c>
      <c r="C83" s="10" t="s">
        <v>52</v>
      </c>
      <c r="D83" s="24"/>
      <c r="E83" s="11">
        <v>6324.34</v>
      </c>
    </row>
    <row r="84" spans="1:5" s="2" customFormat="1" ht="12.75">
      <c r="A84" s="5">
        <v>4</v>
      </c>
      <c r="B84" s="6" t="s">
        <v>109</v>
      </c>
      <c r="C84" s="10" t="s">
        <v>52</v>
      </c>
      <c r="D84" s="24" t="s">
        <v>110</v>
      </c>
      <c r="E84" s="11">
        <v>1496.77</v>
      </c>
    </row>
    <row r="85" spans="1:5" s="2" customFormat="1" ht="12.75">
      <c r="A85" s="5">
        <v>5</v>
      </c>
      <c r="B85" s="6" t="s">
        <v>81</v>
      </c>
      <c r="C85" s="5" t="s">
        <v>52</v>
      </c>
      <c r="D85" s="5"/>
      <c r="E85" s="5">
        <v>173.45</v>
      </c>
    </row>
    <row r="86" spans="1:5" s="2" customFormat="1" ht="12.75">
      <c r="A86" s="5">
        <v>6</v>
      </c>
      <c r="B86" s="6" t="s">
        <v>111</v>
      </c>
      <c r="C86" s="5" t="s">
        <v>52</v>
      </c>
      <c r="D86" s="5" t="s">
        <v>112</v>
      </c>
      <c r="E86" s="5">
        <v>1510</v>
      </c>
    </row>
    <row r="87" spans="1:5" s="2" customFormat="1" ht="12.75" hidden="1">
      <c r="A87" s="5"/>
      <c r="B87" s="6" t="s">
        <v>54</v>
      </c>
      <c r="C87" s="5"/>
      <c r="D87" s="5"/>
      <c r="E87" s="5">
        <f>SUM(E81:E86)</f>
        <v>11264.570000000002</v>
      </c>
    </row>
    <row r="88" s="2" customFormat="1" ht="12.75" hidden="1">
      <c r="B88" s="23"/>
    </row>
    <row r="89" spans="1:5" s="2" customFormat="1" ht="12.75">
      <c r="A89" s="11" t="s">
        <v>113</v>
      </c>
      <c r="B89" s="11"/>
      <c r="C89" s="11"/>
      <c r="D89" s="11"/>
      <c r="E89" s="11"/>
    </row>
    <row r="90" spans="1:5" s="2" customFormat="1" ht="12.75">
      <c r="A90" s="10" t="s">
        <v>1</v>
      </c>
      <c r="B90" s="10" t="s">
        <v>48</v>
      </c>
      <c r="C90" s="11" t="s">
        <v>2</v>
      </c>
      <c r="D90" s="11" t="s">
        <v>49</v>
      </c>
      <c r="E90" s="11" t="s">
        <v>50</v>
      </c>
    </row>
    <row r="91" spans="1:5" s="2" customFormat="1" ht="12.75">
      <c r="A91" s="5">
        <v>1</v>
      </c>
      <c r="B91" s="6" t="s">
        <v>81</v>
      </c>
      <c r="C91" s="5" t="s">
        <v>52</v>
      </c>
      <c r="D91" s="5"/>
      <c r="E91" s="5">
        <v>173.45</v>
      </c>
    </row>
    <row r="92" spans="1:5" s="2" customFormat="1" ht="12.75">
      <c r="A92" s="5">
        <v>2</v>
      </c>
      <c r="B92" s="6" t="s">
        <v>114</v>
      </c>
      <c r="C92" s="5" t="s">
        <v>52</v>
      </c>
      <c r="D92" s="10" t="s">
        <v>115</v>
      </c>
      <c r="E92" s="11">
        <v>3200.5</v>
      </c>
    </row>
    <row r="93" spans="1:5" s="2" customFormat="1" ht="12.75">
      <c r="A93" s="5">
        <v>3</v>
      </c>
      <c r="B93" s="6" t="s">
        <v>116</v>
      </c>
      <c r="C93" s="5" t="s">
        <v>52</v>
      </c>
      <c r="D93" s="11" t="s">
        <v>117</v>
      </c>
      <c r="E93" s="11">
        <v>1738.22</v>
      </c>
    </row>
    <row r="94" spans="1:5" s="2" customFormat="1" ht="12.75" hidden="1">
      <c r="A94" s="25">
        <v>4</v>
      </c>
      <c r="B94" s="26"/>
      <c r="C94" s="27"/>
      <c r="D94" s="27"/>
      <c r="E94" s="28"/>
    </row>
    <row r="95" spans="1:5" s="2" customFormat="1" ht="12.75" hidden="1">
      <c r="A95" s="5">
        <v>5</v>
      </c>
      <c r="B95" s="6"/>
      <c r="C95" s="10"/>
      <c r="D95" s="10"/>
      <c r="E95" s="11"/>
    </row>
    <row r="96" spans="1:5" s="2" customFormat="1" ht="12.75" hidden="1">
      <c r="A96" s="5">
        <v>6</v>
      </c>
      <c r="B96" s="6"/>
      <c r="C96" s="5"/>
      <c r="D96" s="5"/>
      <c r="E96" s="5"/>
    </row>
    <row r="97" spans="1:5" s="2" customFormat="1" ht="12.75" hidden="1">
      <c r="A97" s="5"/>
      <c r="B97" s="6" t="s">
        <v>54</v>
      </c>
      <c r="C97" s="5"/>
      <c r="D97" s="5"/>
      <c r="E97" s="5">
        <f>SUM(E91:E96)</f>
        <v>5112.17</v>
      </c>
    </row>
    <row r="98" s="2" customFormat="1" ht="12.75" hidden="1">
      <c r="B98" s="23"/>
    </row>
    <row r="99" spans="1:5" s="2" customFormat="1" ht="12.75">
      <c r="A99" s="11" t="s">
        <v>76</v>
      </c>
      <c r="B99" s="11"/>
      <c r="C99" s="11"/>
      <c r="D99" s="11"/>
      <c r="E99" s="11"/>
    </row>
    <row r="100" spans="1:5" s="2" customFormat="1" ht="12.75">
      <c r="A100" s="10" t="s">
        <v>1</v>
      </c>
      <c r="B100" s="10" t="s">
        <v>48</v>
      </c>
      <c r="C100" s="11" t="s">
        <v>2</v>
      </c>
      <c r="D100" s="11" t="s">
        <v>49</v>
      </c>
      <c r="E100" s="11" t="s">
        <v>50</v>
      </c>
    </row>
    <row r="101" spans="1:5" s="2" customFormat="1" ht="12.75">
      <c r="A101" s="5">
        <v>1</v>
      </c>
      <c r="B101" s="6" t="s">
        <v>74</v>
      </c>
      <c r="C101" s="5" t="s">
        <v>52</v>
      </c>
      <c r="D101" s="5"/>
      <c r="E101" s="5">
        <v>770.57</v>
      </c>
    </row>
    <row r="102" spans="1:5" s="2" customFormat="1" ht="12.75">
      <c r="A102" s="5">
        <v>2</v>
      </c>
      <c r="B102" s="6" t="s">
        <v>116</v>
      </c>
      <c r="C102" s="5" t="s">
        <v>52</v>
      </c>
      <c r="D102" s="10" t="s">
        <v>118</v>
      </c>
      <c r="E102" s="11">
        <v>3385.99</v>
      </c>
    </row>
    <row r="103" spans="1:5" s="2" customFormat="1" ht="12.75">
      <c r="A103" s="5">
        <v>3</v>
      </c>
      <c r="B103" s="6" t="s">
        <v>81</v>
      </c>
      <c r="C103" s="5" t="s">
        <v>52</v>
      </c>
      <c r="D103" s="5"/>
      <c r="E103" s="5">
        <v>173.45</v>
      </c>
    </row>
    <row r="104" spans="1:5" s="2" customFormat="1" ht="12.75" hidden="1">
      <c r="A104" s="5">
        <v>4</v>
      </c>
      <c r="B104" s="10"/>
      <c r="C104" s="10"/>
      <c r="D104" s="11"/>
      <c r="E104" s="11"/>
    </row>
    <row r="105" spans="1:5" s="2" customFormat="1" ht="12.75" hidden="1">
      <c r="A105" s="5">
        <v>5</v>
      </c>
      <c r="B105" s="10"/>
      <c r="C105" s="10"/>
      <c r="D105" s="11"/>
      <c r="E105" s="11"/>
    </row>
    <row r="106" spans="1:5" s="2" customFormat="1" ht="12.75" hidden="1">
      <c r="A106" s="5"/>
      <c r="B106" s="10"/>
      <c r="C106" s="10"/>
      <c r="D106" s="11"/>
      <c r="E106" s="11"/>
    </row>
    <row r="107" spans="1:5" s="2" customFormat="1" ht="12.75" hidden="1">
      <c r="A107" s="5"/>
      <c r="B107" s="6" t="s">
        <v>54</v>
      </c>
      <c r="C107" s="5"/>
      <c r="D107" s="5"/>
      <c r="E107" s="5">
        <f>E102+E105+E103+E104+E101+E106</f>
        <v>4330.009999999999</v>
      </c>
    </row>
    <row r="108" s="2" customFormat="1" ht="12.75" hidden="1">
      <c r="B108" s="23"/>
    </row>
    <row r="109" spans="1:5" s="2" customFormat="1" ht="12.75" hidden="1">
      <c r="A109" s="29"/>
      <c r="B109" s="30" t="s">
        <v>79</v>
      </c>
      <c r="C109" s="29"/>
      <c r="D109" s="29"/>
      <c r="E109" s="29">
        <f>E7+E15+E24+E32+E41+E50+E59+E68+E77+E87+E97+E107</f>
        <v>98095.32</v>
      </c>
    </row>
    <row r="110" s="2" customFormat="1" ht="12.75">
      <c r="B110" s="23"/>
    </row>
  </sheetData>
  <sheetProtection selectLockedCells="1" selectUnlockedCells="1"/>
  <mergeCells count="12">
    <mergeCell ref="A1:E1"/>
    <mergeCell ref="B9:E9"/>
    <mergeCell ref="A17:E17"/>
    <mergeCell ref="A25:E25"/>
    <mergeCell ref="A34:E34"/>
    <mergeCell ref="A43:E43"/>
    <mergeCell ref="A52:E52"/>
    <mergeCell ref="A61:E61"/>
    <mergeCell ref="A70:E70"/>
    <mergeCell ref="A79:E79"/>
    <mergeCell ref="A89:E89"/>
    <mergeCell ref="A99:E9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2018-03-13T10:56:49Z</cp:lastPrinted>
  <dcterms:modified xsi:type="dcterms:W3CDTF">2018-04-01T10:57:47Z</dcterms:modified>
  <cp:category/>
  <cp:version/>
  <cp:contentType/>
  <cp:contentStatus/>
  <cp:revision>297</cp:revision>
</cp:coreProperties>
</file>